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grid Chavaloc\Downloads\"/>
    </mc:Choice>
  </mc:AlternateContent>
  <xr:revisionPtr revIDLastSave="0" documentId="13_ncr:1_{FCBEE283-F2D8-4D72-BE37-E2D927E665D3}" xr6:coauthVersionLast="47" xr6:coauthVersionMax="47" xr10:uidLastSave="{00000000-0000-0000-0000-000000000000}"/>
  <bookViews>
    <workbookView xWindow="-120" yWindow="-120" windowWidth="29040" windowHeight="15720" tabRatio="772" activeTab="2" xr2:uid="{00000000-000D-0000-FFFF-FFFF00000000}"/>
  </bookViews>
  <sheets>
    <sheet name="N2" sheetId="6" r:id="rId1"/>
    <sheet name="N3" sheetId="8" r:id="rId2"/>
    <sheet name="N4" sheetId="9" r:id="rId3"/>
    <sheet name="N10" sheetId="1" r:id="rId4"/>
    <sheet name="N11" sheetId="10" r:id="rId5"/>
    <sheet name="N12" sheetId="11" r:id="rId6"/>
    <sheet name="N14" sheetId="2" r:id="rId7"/>
    <sheet name="N15" sheetId="3" r:id="rId8"/>
    <sheet name="N17" sheetId="4" r:id="rId9"/>
    <sheet name="N18" sheetId="5" r:id="rId10"/>
    <sheet name="N19" sheetId="16" r:id="rId11"/>
    <sheet name="N20" sheetId="14" r:id="rId12"/>
    <sheet name="N22" sheetId="13" r:id="rId13"/>
  </sheets>
  <definedNames>
    <definedName name="_xlnm._FilterDatabase" localSheetId="2" hidden="1">'N4'!$A$10:$R$119</definedName>
    <definedName name="_xlnm.Print_Area" localSheetId="2">'N4'!$A$1:$R$146</definedName>
    <definedName name="_xlnm.Print_Titles" localSheetId="2">'N4'!$1:$10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05" i="9" l="1"/>
  <c r="R77" i="9"/>
  <c r="R14" i="9"/>
  <c r="R25" i="9"/>
  <c r="R106" i="9"/>
  <c r="R29" i="9"/>
  <c r="R60" i="9"/>
  <c r="R58" i="9"/>
  <c r="R47" i="9"/>
  <c r="R50" i="9"/>
  <c r="R139" i="9"/>
  <c r="R49" i="9"/>
  <c r="R53" i="9"/>
  <c r="R31" i="9"/>
  <c r="R131" i="9"/>
  <c r="R107" i="9"/>
  <c r="R30" i="9"/>
  <c r="R46" i="9"/>
  <c r="Q139" i="9"/>
  <c r="Q138" i="9" l="1"/>
  <c r="Q137" i="9"/>
</calcChain>
</file>

<file path=xl/sharedStrings.xml><?xml version="1.0" encoding="utf-8"?>
<sst xmlns="http://schemas.openxmlformats.org/spreadsheetml/2006/main" count="788" uniqueCount="362">
  <si>
    <t>ENTIDAD:</t>
  </si>
  <si>
    <t>DIRECCIÓN:</t>
  </si>
  <si>
    <t>HORARIO DE ATENCIÓN:</t>
  </si>
  <si>
    <t>TELÉFONO:</t>
  </si>
  <si>
    <t>DIRECTOR:</t>
  </si>
  <si>
    <t>ENCARGADO DE ACTUALIZACIÓN:</t>
  </si>
  <si>
    <t>FECHA DE ACTUALIZACIÓN:</t>
  </si>
  <si>
    <t>MODALIDAD DE CONTRATACIÓN</t>
  </si>
  <si>
    <t>RENGLÓN PRESUPUESTARIO</t>
  </si>
  <si>
    <t>CARACTERÍSTICAS DEL PROVEEDOR</t>
  </si>
  <si>
    <t>DETALLES DEL PROCESO DE ADJUDICACIÓN</t>
  </si>
  <si>
    <t>CONTENIDO DEL CONTRATO</t>
  </si>
  <si>
    <t>Nombre proveedor:</t>
  </si>
  <si>
    <t>NOG: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</si>
  <si>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</si>
  <si>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</si>
  <si>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</si>
  <si>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</si>
  <si>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</si>
  <si>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</si>
  <si>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</si>
  <si>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</si>
  <si>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</si>
  <si>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Cotización o Licitación</t>
  </si>
  <si>
    <t>CANTIDADES</t>
  </si>
  <si>
    <t>PRECIOS UNITARIOS</t>
  </si>
  <si>
    <t>MONTOS</t>
  </si>
  <si>
    <t>NO.</t>
  </si>
  <si>
    <t>DESCRIPCIÓN DEL MANTENIMIENTO</t>
  </si>
  <si>
    <t>PLAZO DEL CONTRATO</t>
  </si>
  <si>
    <t>MONTO</t>
  </si>
  <si>
    <t>PADRÓN DE BENEFICIARIO</t>
  </si>
  <si>
    <t>CRITERIO DE ACCESO</t>
  </si>
  <si>
    <t>SUBSIDIOS</t>
  </si>
  <si>
    <t>BECAS</t>
  </si>
  <si>
    <t>TRANSFERENCIAS</t>
  </si>
  <si>
    <t>RAZÓN SOCIAL</t>
  </si>
  <si>
    <t>CAPITAL AUTORIZADO</t>
  </si>
  <si>
    <t>RENGLÓN PARA EL QUE FUERON PRECALIFICADOS</t>
  </si>
  <si>
    <t>FUENTE DE FINANCIAMIENTO</t>
  </si>
  <si>
    <t>TIEMPO DE EJECUCIÓN</t>
  </si>
  <si>
    <t>BENEFICIARIOS</t>
  </si>
  <si>
    <t>EMPRESA O ENTIDAD EJECUTORA</t>
  </si>
  <si>
    <t>FUNCIONARIO RESPONSABLE</t>
  </si>
  <si>
    <t>CONTENIDO Y ESPECIFICACIONES DEL CONTRATO</t>
  </si>
  <si>
    <t>DESCRIPCIÓN DE LA OBRA</t>
  </si>
  <si>
    <t>UBICACIÓN EXACTA</t>
  </si>
  <si>
    <t>COSTO TOTAL</t>
  </si>
  <si>
    <t>DIRECCIÓN</t>
  </si>
  <si>
    <t>DEPARTAMENTO</t>
  </si>
  <si>
    <t>EXTENSIÓN</t>
  </si>
  <si>
    <t>CORREO</t>
  </si>
  <si>
    <t>UBICACIÓN</t>
  </si>
  <si>
    <t>No.</t>
  </si>
  <si>
    <t>CARGO</t>
  </si>
  <si>
    <t>DEPENDENCIA</t>
  </si>
  <si>
    <t>CELULAR INSTITUCIONAL</t>
  </si>
  <si>
    <t>CORREO ELECTRÓNICO OFICIAL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</si>
  <si>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</si>
  <si>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</si>
  <si>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</si>
  <si>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</si>
  <si>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</si>
  <si>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</si>
  <si>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BONIFICACIÓN INCENTIVO</t>
  </si>
  <si>
    <t>HONORARIO</t>
  </si>
  <si>
    <t>TOTAL INGRESO</t>
  </si>
  <si>
    <t>MONTO VIÁTICOS</t>
  </si>
  <si>
    <t>GASTOS DE REPRESENTACIÓN</t>
  </si>
  <si>
    <t>MONTO TOTAL</t>
  </si>
  <si>
    <t>PRECIO UNITARIO</t>
  </si>
  <si>
    <t>UNIDADES</t>
  </si>
  <si>
    <t>Compra Directa</t>
  </si>
  <si>
    <t>TIPO</t>
  </si>
  <si>
    <t>FECHA SALIDA</t>
  </si>
  <si>
    <t>FECHA RETORNO</t>
  </si>
  <si>
    <t>NOMBRE DEL SERVIDOR PÚBLICO</t>
  </si>
  <si>
    <t>DESTINO</t>
  </si>
  <si>
    <t>*Se incluyen en el listado los viáticos al interior y exterior de la república totalmente liquidados al mes XX del año XX</t>
  </si>
  <si>
    <t>FECHA DE APROBACIÓN DEL CONTRATO</t>
  </si>
  <si>
    <t>FECHA COMPRA</t>
  </si>
  <si>
    <t>PRECIO TOTAL</t>
  </si>
  <si>
    <t>PROVEEDOR</t>
  </si>
  <si>
    <t>NIT</t>
  </si>
  <si>
    <t>Nombres y Apellidos (Empleado/Servidor Público)</t>
  </si>
  <si>
    <t>GASTOS FUNERARIOS</t>
  </si>
  <si>
    <t>NOMBRES Y APELLIDOS (Empleado/Servidor Público)</t>
  </si>
  <si>
    <t>Nacional</t>
  </si>
  <si>
    <t>Internacional</t>
  </si>
  <si>
    <t>COSTO DE BOLETO AEREO</t>
  </si>
  <si>
    <t>PROVEEDOR (NOMBRE Y NIT)</t>
  </si>
  <si>
    <t>CANTIDAD</t>
  </si>
  <si>
    <t>DESCRIPCIÓN DE COMPRA</t>
  </si>
  <si>
    <t>CORRESPONDE AL MES DE:</t>
  </si>
  <si>
    <t>NOG</t>
  </si>
  <si>
    <t>FECHA DE ADJUDICACIÓN</t>
  </si>
  <si>
    <t>NOMBRE DEL PROVEEDOR</t>
  </si>
  <si>
    <t>MONTO ADJUDICADO</t>
  </si>
  <si>
    <t>DESCRIPCIÓN</t>
  </si>
  <si>
    <t>No. CONTRATO</t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</si>
  <si>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En el número de contrato puede incluirse el hipervínculo al contrato, puesto que también deben publicarse los contratos respectivos en este numeral.</t>
    </r>
  </si>
  <si>
    <t>El hipervínculo no es obligatorio, pero la publicación de los contratos sí.</t>
  </si>
  <si>
    <t>TELÉFONO DIRECTO</t>
  </si>
  <si>
    <t>TELÉFONO</t>
  </si>
  <si>
    <t>DIRECCIÓN DE SEDE</t>
  </si>
  <si>
    <t>OBJETIVO DEL VIAJE</t>
  </si>
  <si>
    <t>COSTO DE VIÁTICOS</t>
  </si>
  <si>
    <t>CARACTERÍSTICAS DEL BIEN ARRENDADO</t>
  </si>
  <si>
    <t>MOTIVOS DEL ARRENDAMIENTO</t>
  </si>
  <si>
    <t>DATOS GENERALES DEL ARRENDATARIO (NOMBRE Y NIT)</t>
  </si>
  <si>
    <t>NUMERAL 2 - DIRECTORIO DE LA ENTIDAD</t>
  </si>
  <si>
    <t>NUMERAL 3 - DIRECTORIO DE EMPLEADOS Y SERVIDORES PÚBLICOS</t>
  </si>
  <si>
    <t>NUMERAL 10 - COTIZACIONES Y LICITACIONES DE PROGRAMAS</t>
  </si>
  <si>
    <t>NUMERAL 11 - CONTRATACIÓN DE BIENES Y SERVICIOS</t>
  </si>
  <si>
    <t>NUMERAL 12 - VIAJES NACIONALES E INTERNACIONALES</t>
  </si>
  <si>
    <t>NUMERAL 14 - CONTRATOS DE MANTENIMIENTO</t>
  </si>
  <si>
    <t>NUMERAL 15</t>
  </si>
  <si>
    <t>NUMERAL 17 - LISTADO DE EMPRESAS PRECALIFICADAS</t>
  </si>
  <si>
    <t>NUMERAL 18 - LISTADO DE OBRAS EN EJECUCIÓN O EJECUTADAS</t>
  </si>
  <si>
    <t>NUMERAL 19 - CONTRATOS DE ARRENDAMIENTO</t>
  </si>
  <si>
    <t>Ejemplo: Inmuebles, equipo, m… etc.</t>
  </si>
  <si>
    <t>NUMERAL 22 - COMPRAS DIRECTAS</t>
  </si>
  <si>
    <t>NUMERAL 20 - CONTRATACIONES POR COTIZACIÓN Y LICITACIÓN</t>
  </si>
  <si>
    <t>BONO COPADEH</t>
  </si>
  <si>
    <t>BONO 66-2000</t>
  </si>
  <si>
    <t>COMPLEMENTO SALARIAL 011</t>
  </si>
  <si>
    <t xml:space="preserve">FLOR DE MARÍA ROLDÁN GARCÍA DE TAYLOR </t>
  </si>
  <si>
    <t>SINDY PAMELA TÁNCHEZ GONZÁLEZ</t>
  </si>
  <si>
    <t>JOSÉ OTONIEL REYES DE LA CRUZ</t>
  </si>
  <si>
    <t>LUISA FERNANDA GUZMÁN VIDAL</t>
  </si>
  <si>
    <t>MARITZA JEANETTE ALVAREZ BOBADILLA</t>
  </si>
  <si>
    <t>GLENDY YESENIA CHAVARRÍA MEDRANO</t>
  </si>
  <si>
    <t>HEDELIN SUSANA COJÓN CHACÓN DE MORENTE</t>
  </si>
  <si>
    <t>DIANA NINETH DE PAZ LÓPEZ</t>
  </si>
  <si>
    <t xml:space="preserve">CARLOS ENRIQUE HERNÁNDEZ CHACÓN </t>
  </si>
  <si>
    <t>MAYCOL SAUL RODRIGUEZ RUÍZ</t>
  </si>
  <si>
    <t>ZOILA ESTELA URREA SALAZAR</t>
  </si>
  <si>
    <t>BELMIN AYESSER PINEDA CERNA</t>
  </si>
  <si>
    <t>ANA ROCIO LÓPEZ VELÁSQUEZ</t>
  </si>
  <si>
    <t>WALTER EDUARDO AYALA OVANDO</t>
  </si>
  <si>
    <t>ALEJANDRO DE JESUS CRUZ TUNCHE</t>
  </si>
  <si>
    <t xml:space="preserve">BYRON GARCIA ALFARO </t>
  </si>
  <si>
    <t>JESUS EDUARDO RAMOS PERNILLA</t>
  </si>
  <si>
    <t>IDALIA NOHEMÍ GÓMEZ CALDERÓN DE ARRIOLA</t>
  </si>
  <si>
    <t>CARMEN MORALES GARCÍA</t>
  </si>
  <si>
    <t>RUBÉN FLORES ALDANA</t>
  </si>
  <si>
    <t>JOSÉ ANTONIO LARIOS MONTECINOS</t>
  </si>
  <si>
    <t>MARIO EDUARDO GÁLVEZ GONZÁLEZ</t>
  </si>
  <si>
    <t>JÉSSICA ROSMERY LEMUS HERRERA</t>
  </si>
  <si>
    <t>ANA LISBETH FRANCO GRAJEDA DE OBANDO</t>
  </si>
  <si>
    <t>EDGAR LEONEL JIMENEZ AJÍN</t>
  </si>
  <si>
    <t>ANDREA EUGENIA DE LA ROSA CASTILLO</t>
  </si>
  <si>
    <t>MICHAEL JULIÁN HERNÁNDEZ GÓMEZ</t>
  </si>
  <si>
    <t>HUGO MANUEL SÁNCHEZ MENESES</t>
  </si>
  <si>
    <t>JANNIA MARÍA DE LOS ANGELES ARCHILA ORTÍZ</t>
  </si>
  <si>
    <t>FREDY RUBÉN PUAC DIONISIO</t>
  </si>
  <si>
    <t>IDIDA MANGLORI LÓPEZ TUBAC DE VELÁSQUEZ</t>
  </si>
  <si>
    <t>NANCY NINETTE ALVAREZ SANTIZO</t>
  </si>
  <si>
    <t>ANDREA ESMERALDA MANCILLA VELIZ</t>
  </si>
  <si>
    <t>MARÍA JOSÉ GONZÁLEZ LLAMAS</t>
  </si>
  <si>
    <t>DELIA VICTORIA CÚMEZ NICHO DE COCHOY</t>
  </si>
  <si>
    <t>ROMILIO ESTEBAN MATEO GONZALEZ</t>
  </si>
  <si>
    <t>CARMEN MARÍA CHINCHILLA DE LEÓN</t>
  </si>
  <si>
    <t>REMY RAFAEL ANGEL</t>
  </si>
  <si>
    <t>AURA CECILIA MALDONADO</t>
  </si>
  <si>
    <t>LUIS ALBERTO ARTEAGA ALVAREZ</t>
  </si>
  <si>
    <t>ANA LUCÍA CAMPOS MELÉNDEZ</t>
  </si>
  <si>
    <t>ANA ELISA FONSECA BARRIOS DE CASTELLANOS</t>
  </si>
  <si>
    <t>EVERILDA AZUCENA FLORES VILLALOBOS</t>
  </si>
  <si>
    <t>SONIA ELIZABETH PUZUL COJTÍ</t>
  </si>
  <si>
    <t>JOSÉ MANUEL GÓMEZ MAGARIÑO</t>
  </si>
  <si>
    <t>ERICK ESTUARDO WONG CASTAÑEDA</t>
  </si>
  <si>
    <t>CARLOS FELIPE CRUZ ARGUETA</t>
  </si>
  <si>
    <t>FÉLIX BRITO DE LEÓN</t>
  </si>
  <si>
    <t>ISRAEL QUIÑÓNEZ RECINOS</t>
  </si>
  <si>
    <t>HEINRICH HERMAN LEÓN</t>
  </si>
  <si>
    <t>MAYRA LETICIA LÓPEZ SOSA</t>
  </si>
  <si>
    <t>ELOÍZA BEATRÍZ DE LEÓN CONSUEGRA</t>
  </si>
  <si>
    <t>BLANCA VIOLETA LÓPEZ SAMAYOA</t>
  </si>
  <si>
    <t>SERGIO ARMANDO PINELO MORALES</t>
  </si>
  <si>
    <t>GUSTAVO ADOLFO NORMANNS MORALES</t>
  </si>
  <si>
    <t>MARÍA JIMENA TOLEDO ROSALES</t>
  </si>
  <si>
    <t>JOSÉ FRANCISCO CANO OZAETA</t>
  </si>
  <si>
    <t>LISBETH ADALÍ AVELAR ULÚAN DE ULÚAN</t>
  </si>
  <si>
    <t>MARÍA TERESA CRESPÍN GARCÍA</t>
  </si>
  <si>
    <t>ORLANDO VITELIO VÁSQUEZ RAMOS</t>
  </si>
  <si>
    <t>ESTEPHANY MISHELL FISHER RODRÍGUEZ DE GUILLÉN</t>
  </si>
  <si>
    <t>GRISELDA JUNIEHT VELASQUEZ MEJÍA</t>
  </si>
  <si>
    <t>ERICK KEVIN SADHAK CASTILLO ARTAVIA</t>
  </si>
  <si>
    <t>RONY EDUARDO SALAS SANTIAGO</t>
  </si>
  <si>
    <t>SINDY BEATRÍZ GÓMEZ DEL VALLE</t>
  </si>
  <si>
    <t>HUGO LEONEL SOLÓRZANO FUENTES</t>
  </si>
  <si>
    <t>BYRON VIDAL CHIROY SAZ</t>
  </si>
  <si>
    <t>OTTO RENÉ RAMIREZ ESTRADA</t>
  </si>
  <si>
    <t>ALAN BYRON GUAMUCH AGUILAR</t>
  </si>
  <si>
    <t>ISMAEL PICHIYÁ VELÁSQUEZ</t>
  </si>
  <si>
    <t>EVA HAYDÉE CABALLEROS OSORIO</t>
  </si>
  <si>
    <t>CYNTHIA ROLDÁN MEJIA</t>
  </si>
  <si>
    <t>MARILIN DAYANA BARILLAS BARRERA</t>
  </si>
  <si>
    <t>LISANDRA LETICIA NORALES AVILA</t>
  </si>
  <si>
    <t>JOSSELYN CRISTINA SOLORZANO HERNÁNDEZ</t>
  </si>
  <si>
    <t>KATHERINE MARISOL ESCOBAR TORRES DE BUSTILLOS</t>
  </si>
  <si>
    <t>GABRIELA ELIZABETH RAXÓN SIAN DE TÚM</t>
  </si>
  <si>
    <t>ANDREA MARBEL MAYARY LÓPEZ MÉNDEZ</t>
  </si>
  <si>
    <t>MARVIN DANIEL ARAGÓN DÁVILA</t>
  </si>
  <si>
    <t>ILCE NINETH QUEZADA ARELLANO DE CASTELLANOS</t>
  </si>
  <si>
    <t>EDUARDO JUAN YAX CANIZ</t>
  </si>
  <si>
    <t>MILSON JACOBO GRAMAJO CIFUENTES</t>
  </si>
  <si>
    <t>EDYN ROMEO CUQUEJ CANAHUÍ</t>
  </si>
  <si>
    <t>CRISTIAN ALBERTO UCLÉS SAMAYOA</t>
  </si>
  <si>
    <t>JACQUELINE CRISTINA FRANCO ORELLANA DE MURALLES</t>
  </si>
  <si>
    <t>GERSÓN ANTONIO ACABAL COGUOX</t>
  </si>
  <si>
    <t>EVELIN GRACIELA LÓPEZ CHAVEZ</t>
  </si>
  <si>
    <t>BENJAMÍN YOBANY GONZÁLEZ RODRÍGUEZ</t>
  </si>
  <si>
    <t>LESLIE AMARILIS MORALES SAMAYOA DE SUMPANGO</t>
  </si>
  <si>
    <t>EVELYN MELISSA OVALLE LÓPEZ</t>
  </si>
  <si>
    <t>021</t>
  </si>
  <si>
    <t>ASISTENTE EJECUTIVO</t>
  </si>
  <si>
    <t>ASISTENTE DE DIRECCIÓN</t>
  </si>
  <si>
    <t xml:space="preserve">JEFE DE ASUNTOS JURÍDICOS </t>
  </si>
  <si>
    <t>PROFESIONAL ENCARGADO DE RELACIONES PÚBLICAS</t>
  </si>
  <si>
    <t xml:space="preserve">ENCARGADO DE INFORMACIÓN PÚBLICA </t>
  </si>
  <si>
    <t xml:space="preserve">JEFE DE PLANIFICACIÓN </t>
  </si>
  <si>
    <t xml:space="preserve">ENCARGADO DE MONITOREO, EVALUACIÓN Y SEGUIMIENTO </t>
  </si>
  <si>
    <t>JEFE FINANCIERO</t>
  </si>
  <si>
    <t>ENCARGADO DE PRESUPUESTO</t>
  </si>
  <si>
    <t xml:space="preserve">ENCARGADO DE INVENTARIO </t>
  </si>
  <si>
    <t>AUXILIAR DE INVENTARIOS</t>
  </si>
  <si>
    <t xml:space="preserve">JEFE ADMINISTRATIVO </t>
  </si>
  <si>
    <t>ENCARGADO DE COMPRAS</t>
  </si>
  <si>
    <t>ENCARGADO DE SERVICIOS GENERALES</t>
  </si>
  <si>
    <t xml:space="preserve">ANALISTA DE INFORMÁTICA </t>
  </si>
  <si>
    <t xml:space="preserve">RECEPCIONISTA </t>
  </si>
  <si>
    <t>PILOTO</t>
  </si>
  <si>
    <t>MENSAJERO</t>
  </si>
  <si>
    <t>CONSERJE</t>
  </si>
  <si>
    <t xml:space="preserve">PORTERO </t>
  </si>
  <si>
    <t xml:space="preserve">JEFE DE RECURSOS HUMANOS </t>
  </si>
  <si>
    <t>PROCURADOR</t>
  </si>
  <si>
    <t xml:space="preserve">ANALISTA DE PLANIFICACIÓN INSTITUCIONAL </t>
  </si>
  <si>
    <t>ENCARGADO DE GÉNERO</t>
  </si>
  <si>
    <t>ENCARGADO DE CONTABILIDAD</t>
  </si>
  <si>
    <t>ENCARGADO DE ARCHIVO</t>
  </si>
  <si>
    <t>JEFE DE SEGUIMIENTO Y FORTALECIMIENTO A LA PAZ</t>
  </si>
  <si>
    <t xml:space="preserve">JEFE DE FORMACIÓN Y CAPACITACIÓN EN CULTURA DE PAZ </t>
  </si>
  <si>
    <t>FORMADOR</t>
  </si>
  <si>
    <t>PROMOTOR</t>
  </si>
  <si>
    <t>PROFESIONAL DE COMPROMISOS EN DERECHOS HUMANOS</t>
  </si>
  <si>
    <t>PROFESIONAL DE DIVULGACIÓN Y FOMENTO DE DDHH Y PPPP</t>
  </si>
  <si>
    <t>ENCARGADO DE SEDE</t>
  </si>
  <si>
    <t>EXTENSIONISTA DE CULTURA DE PAZ Y DERECHOS HUMANOS</t>
  </si>
  <si>
    <t>AUDITOR</t>
  </si>
  <si>
    <t xml:space="preserve">ANALISTA DE INFORMACIÓN Y MONITOREO DE MEDIOS </t>
  </si>
  <si>
    <t>ANALISTA DE PRODUCCIÓN AUDIOVISUAL, DISEÑO Y REDES SOCIALES</t>
  </si>
  <si>
    <t>JEFE DE COMPROMISOS EN DERECHOS HUMANOS</t>
  </si>
  <si>
    <t>TÉCNICO EN MANTENIMIENTO</t>
  </si>
  <si>
    <t>SECRETARIA</t>
  </si>
  <si>
    <t>AUXILIAR DE ARCHIVO</t>
  </si>
  <si>
    <t>ANALISTA DE RECURSOS HUMANOS</t>
  </si>
  <si>
    <t>PROFESIONAL JURÍDICO</t>
  </si>
  <si>
    <t>ENCARGADO DE COOPERACIÓN</t>
  </si>
  <si>
    <t>PROFESIONAL ESPECIALISTA EN RIESGO (SINACIG)</t>
  </si>
  <si>
    <t>ANALISTA FINANCIERO</t>
  </si>
  <si>
    <t>ANALISTA DE COMPRAS</t>
  </si>
  <si>
    <t>ENCARGADO DE TESORERÍA</t>
  </si>
  <si>
    <t>ENTIDAD: COMISIÓN PRESIDENCIAL POR LA PAZ Y LOS DERECHOS HUMANOS COPADEH</t>
  </si>
  <si>
    <t>DIRECCIÓN: DIRECCIÓN ADMINISTRATIVA GENERAL/DEPARTAMENTO RECURSOS HUMANOS</t>
  </si>
  <si>
    <t>HORARIO DE ATENCIÓN: 8:00 A 16:00 HORAS</t>
  </si>
  <si>
    <t>TELÉFONO: 2316-5500</t>
  </si>
  <si>
    <t>ARTÍCULO 10 NUMERAL 4 - REMUNERACIONES DE EMPLEADOS Y SERVIDORES PÚBLICOS</t>
  </si>
  <si>
    <t>MÓNICA MARINA MANSILLA GUILLÉN</t>
  </si>
  <si>
    <t>LESTER ABEL LÓPEZ GATICA</t>
  </si>
  <si>
    <t>MARIA ISABEL LÓPEZ MARTÍ</t>
  </si>
  <si>
    <t>ENCARGADO DE ALMACEN</t>
  </si>
  <si>
    <t>FRANCISCO ALBERTO RODAS  RIVERA</t>
  </si>
  <si>
    <t>SONIA MARIBEL DE LA ROSA GARCIA</t>
  </si>
  <si>
    <t xml:space="preserve">JEFE: LIC. FRANCISCO ALBERTO RODAS RIVERA </t>
  </si>
  <si>
    <t>MARVIN LEONEL GIRÓN MORÁN</t>
  </si>
  <si>
    <t>MIRIAN LIZBETH PORTILLO MELÉNDEZ</t>
  </si>
  <si>
    <t>JESSICA KARINA ZÚÑIGA FERNÁNDEZ</t>
  </si>
  <si>
    <t>PABLO ROULET PELLECER</t>
  </si>
  <si>
    <t>NINOSHKA VINET SANCHEZ ORTIZ</t>
  </si>
  <si>
    <t>HECTOR OSWALDO SAMAYOA SOSA</t>
  </si>
  <si>
    <t>CARLOS FEDERICO AMEZQUITA GALINDO</t>
  </si>
  <si>
    <t>DAVID AUGUSTO DAVILA NAVARRO</t>
  </si>
  <si>
    <t>ARELY MARISOL ZEA WELLMANN</t>
  </si>
  <si>
    <t>011</t>
  </si>
  <si>
    <t>022</t>
  </si>
  <si>
    <t>DIRECTOR EJECUTIVO</t>
  </si>
  <si>
    <t>DIFOPAZ</t>
  </si>
  <si>
    <t>DIDEH</t>
  </si>
  <si>
    <t>DEPARTAMENTO ADMINISTRATIVO</t>
  </si>
  <si>
    <t>DEPARTAMENTO FINANCIERO</t>
  </si>
  <si>
    <t>DISER</t>
  </si>
  <si>
    <t>JEFE DE DIVULGACIÓN Y FOMENTO DE DERECHOS HUMANOS Y POLÍTICAS PÚBLICAS</t>
  </si>
  <si>
    <t>WENDY NOEMÍ CHEX DE RAMÍREZ</t>
  </si>
  <si>
    <t>JEFE DE COMUNICACIÓN ESTRATÉGICA</t>
  </si>
  <si>
    <t>CLAUDIA MARTINA MUÑOZ ANDRADE DE MENDOZA</t>
  </si>
  <si>
    <t>HUGO ROBERTO MORÁN REYES</t>
  </si>
  <si>
    <t>STEPHANIE MISHELL AQUINO CHINCHILLA</t>
  </si>
  <si>
    <t>DAVID FERNANDO ARRUÉ HERNÁNDEZ</t>
  </si>
  <si>
    <t>FLOR DE MARÍA CALDERÓN PÉREZ</t>
  </si>
  <si>
    <t>ERICK RAUL GARCÍA QUIÑONEZ</t>
  </si>
  <si>
    <t>AZARÍAS PERENCEN ACUAL</t>
  </si>
  <si>
    <t>LUIS DANILO ESPINOZA LUNA</t>
  </si>
  <si>
    <t>YESSIKA PAOLA BAUTISTA RIVAS</t>
  </si>
  <si>
    <t>NORA LISSET LEIVA NARCISO DE FIGUEROA</t>
  </si>
  <si>
    <t>DIANA SKARLETT ROSALES PORTELA</t>
  </si>
  <si>
    <t>JOSELYN CAROLINA CHACÓN PIRIR</t>
  </si>
  <si>
    <t>AUXILIAR DE COMUNICACIÓN</t>
  </si>
  <si>
    <t>ANALISTA DE TESORERÍA</t>
  </si>
  <si>
    <t>ANALISTA DE INFORMÁTICA</t>
  </si>
  <si>
    <t>KAREN IVETH VELÁSQUEZ SANTIZO DE SANDOVAL</t>
  </si>
  <si>
    <t>PROFESIONAL ENCARGADO DE DOTACIÓN DE PERSONAL</t>
  </si>
  <si>
    <t>NOELIA FABIOLA ROMERO CORTEZ</t>
  </si>
  <si>
    <t>CRISTIAN RENE MÉNDEZ VASQUEZ</t>
  </si>
  <si>
    <t>MARIÁN YCELA BAUTISTA GIL</t>
  </si>
  <si>
    <t>LUIS FERNANDO MONZÓN GONZÁLEZ</t>
  </si>
  <si>
    <t>ANDREA ISABEL CLEMENTE VICENTE</t>
  </si>
  <si>
    <t>CAROL VIRGINIA AZURDIA GONZÁLEZ</t>
  </si>
  <si>
    <t>ASISTENTE DE SUBDIRECCIÓN</t>
  </si>
  <si>
    <t>EXTENSIONISTA DE CULTURA DE PAZ Y DERECHOS HUMANOS, SAN MARCOS</t>
  </si>
  <si>
    <t>AUXILIAR DE SERVICIOS GENERALES</t>
  </si>
  <si>
    <t>SUBDIRECTOR EJECUTIVO</t>
  </si>
  <si>
    <t>DIRECTOR DE FORTALECIMIENTO DE LA PAZ</t>
  </si>
  <si>
    <t>DIRECTOR DE VIGILANCIA Y PROMOCIÓN DE LOS DERECHOS HUMANOS</t>
  </si>
  <si>
    <t xml:space="preserve">CINTIA SUSETT HERRERA CANO DE DE MORAN </t>
  </si>
  <si>
    <t>DIRECTOR DE SEDES REGIONALES</t>
  </si>
  <si>
    <t>ANALISTA DE RECURSOS HUMANOS II</t>
  </si>
  <si>
    <t>PROFESIONAL ENCARGADO DE ADMINISTRACIÓN DE RECURSOS HUMANOS</t>
  </si>
  <si>
    <t>DIRECCION EJECUTIVA</t>
  </si>
  <si>
    <t>UNIDAD DE INFORMACION PUBLICA</t>
  </si>
  <si>
    <t>UNIDAD DE PLANIFICACION</t>
  </si>
  <si>
    <t>SECCION DE INVENTARIOS</t>
  </si>
  <si>
    <t>SECCION DE COMPRAS</t>
  </si>
  <si>
    <t>SECCION DE INFORMATICA</t>
  </si>
  <si>
    <t>SECCION DE SERVICIOS GENERALES</t>
  </si>
  <si>
    <t>DEPARTAMENTO DE RECURSOS HUMANOS</t>
  </si>
  <si>
    <t xml:space="preserve">UNIDA DE PLANIFICACION </t>
  </si>
  <si>
    <t>UNIDAD DE GENERO</t>
  </si>
  <si>
    <t>SECCION DE ARCHIVO</t>
  </si>
  <si>
    <t>UNIDAD DE AUDITORIA</t>
  </si>
  <si>
    <t>UNIDAD DE COMUNICACIÓN ESTRATEGICA</t>
  </si>
  <si>
    <t>UNIDA DE ASESORIA JURIDICA</t>
  </si>
  <si>
    <t xml:space="preserve">UNIDA DE COOPERACION </t>
  </si>
  <si>
    <t xml:space="preserve">DEPARTAMENTO DE ALMACEN </t>
  </si>
  <si>
    <t>UNIDAD DE ASESORIA JURIDICA</t>
  </si>
  <si>
    <t>DIRECCION ADMINISTRATIVO FINANCIERO</t>
  </si>
  <si>
    <t>UNIDA DE COMUNICACIÓN ESTRATEGICA</t>
  </si>
  <si>
    <t>NESTOR AMILCAR VELIZ MEDINA</t>
  </si>
  <si>
    <t>OLGA XENY CRISTINA SERRANO REYES</t>
  </si>
  <si>
    <t>JEFE DE AUDITORÍA INTERNA</t>
  </si>
  <si>
    <t>AUXILIAR DE ADMINISTRATIVO</t>
  </si>
  <si>
    <t>AUDITORIA INTERNA</t>
  </si>
  <si>
    <t>MÉLANY MARIBÚ ESCOBAR DÍAZ</t>
  </si>
  <si>
    <t>DIRECTOR ADMINISTRATIVO FINANCIERO</t>
  </si>
  <si>
    <t xml:space="preserve">JHONY DAVID CABRERA MORALES </t>
  </si>
  <si>
    <t>MARIA LEONORDI OVALLE HERRARTE</t>
  </si>
  <si>
    <t>EDGAR RENE CELADA QUEZADA</t>
  </si>
  <si>
    <t>ZOILA CAROLINA MIJANGOS DAVILA</t>
  </si>
  <si>
    <t>CORRESPONDE AL MES DE: SEPTIEMBRE  2024</t>
  </si>
  <si>
    <t>FECHA DE ACTUALIZACIÓN: 17/10/2024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</si>
</sst>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"/>
    <numFmt numFmtId="166" formatCode="_-&quot;Q&quot;* #,##0.00_-;\-&quot;Q&quot;* #,##0.00_-;_-&quot;Q&quot;* &quot;-&quot;??_-;_-@"/>
    <numFmt numFmtId="167" formatCode="_-[$Q-100A]* #,##0.00_-;\-[$Q-100A]* #,##0.00_-;_-[$Q-100A]* &quot;-&quot;??_-;_-@_-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7" fillId="0" borderId="0" applyFont="0" applyFill="0" applyBorder="0" applyAlignment="0" applyProtection="0"/>
  </cellStyleXfs>
  <cellXfs count="132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2" xfId="0" applyBorder="1"/>
    <xf numFmtId="0" fontId="0" fillId="0" borderId="18" xfId="0" applyBorder="1"/>
    <xf numFmtId="0" fontId="0" fillId="0" borderId="12" xfId="0" applyBorder="1"/>
    <xf numFmtId="0" fontId="0" fillId="0" borderId="14" xfId="0" applyBorder="1"/>
    <xf numFmtId="0" fontId="0" fillId="0" borderId="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31" xfId="0" applyBorder="1"/>
    <xf numFmtId="0" fontId="2" fillId="0" borderId="0" xfId="0" applyFont="1" applyAlignment="1">
      <alignment horizontal="center" vertical="center"/>
    </xf>
    <xf numFmtId="0" fontId="1" fillId="0" borderId="0" xfId="0" applyFont="1"/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164" fontId="0" fillId="0" borderId="1" xfId="2" applyFont="1" applyBorder="1"/>
    <xf numFmtId="164" fontId="0" fillId="0" borderId="2" xfId="2" applyFont="1" applyBorder="1"/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0" borderId="32" xfId="0" applyBorder="1"/>
    <xf numFmtId="0" fontId="5" fillId="2" borderId="2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164" fontId="0" fillId="0" borderId="2" xfId="2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2" applyFont="1" applyBorder="1" applyAlignment="1">
      <alignment vertical="center"/>
    </xf>
    <xf numFmtId="167" fontId="1" fillId="0" borderId="0" xfId="0" applyNumberFormat="1" applyFont="1"/>
    <xf numFmtId="167" fontId="0" fillId="0" borderId="0" xfId="0" applyNumberForma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4" fontId="12" fillId="0" borderId="1" xfId="2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166" fontId="9" fillId="0" borderId="1" xfId="0" applyNumberFormat="1" applyFont="1" applyBorder="1" applyAlignment="1">
      <alignment horizontal="center" vertical="center" wrapText="1"/>
    </xf>
    <xf numFmtId="167" fontId="9" fillId="0" borderId="1" xfId="0" applyNumberFormat="1" applyFont="1" applyBorder="1"/>
    <xf numFmtId="44" fontId="9" fillId="0" borderId="1" xfId="0" applyNumberFormat="1" applyFont="1" applyBorder="1"/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9" fillId="0" borderId="1" xfId="2" applyNumberFormat="1" applyFont="1" applyFill="1" applyBorder="1" applyAlignment="1">
      <alignment vertical="center"/>
    </xf>
    <xf numFmtId="0" fontId="9" fillId="0" borderId="1" xfId="0" applyFont="1" applyBorder="1" applyAlignment="1">
      <alignment wrapText="1"/>
    </xf>
    <xf numFmtId="44" fontId="0" fillId="0" borderId="0" xfId="0" applyNumberFormat="1"/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Moneda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workbookViewId="0">
      <selection activeCell="D16" sqref="D16"/>
    </sheetView>
  </sheetViews>
  <sheetFormatPr baseColWidth="10" defaultRowHeight="15" x14ac:dyDescent="0.25"/>
  <cols>
    <col min="1" max="1" width="18.28515625" customWidth="1"/>
    <col min="2" max="2" width="25.140625" customWidth="1"/>
    <col min="3" max="4" width="17.140625" customWidth="1"/>
    <col min="5" max="5" width="21.28515625" customWidth="1"/>
    <col min="6" max="6" width="33" customWidth="1"/>
  </cols>
  <sheetData>
    <row r="1" spans="1:6" ht="15.75" x14ac:dyDescent="0.25">
      <c r="A1" s="105" t="s">
        <v>0</v>
      </c>
      <c r="B1" s="105"/>
      <c r="C1" s="105"/>
      <c r="D1" s="105"/>
      <c r="E1" s="105"/>
      <c r="F1" s="105"/>
    </row>
    <row r="2" spans="1:6" ht="15.75" x14ac:dyDescent="0.25">
      <c r="A2" s="105" t="s">
        <v>1</v>
      </c>
      <c r="B2" s="105"/>
      <c r="C2" s="105"/>
      <c r="D2" s="105"/>
      <c r="E2" s="105"/>
      <c r="F2" s="105"/>
    </row>
    <row r="3" spans="1:6" ht="15.75" x14ac:dyDescent="0.25">
      <c r="A3" s="106" t="s">
        <v>2</v>
      </c>
      <c r="B3" s="106"/>
      <c r="C3" s="106"/>
      <c r="D3" s="106"/>
      <c r="E3" s="106"/>
      <c r="F3" s="106"/>
    </row>
    <row r="4" spans="1:6" ht="15.75" x14ac:dyDescent="0.25">
      <c r="A4" s="105" t="s">
        <v>3</v>
      </c>
      <c r="B4" s="105"/>
      <c r="C4" s="105"/>
      <c r="D4" s="105"/>
      <c r="E4" s="105"/>
      <c r="F4" s="105"/>
    </row>
    <row r="5" spans="1:6" ht="15.75" x14ac:dyDescent="0.25">
      <c r="A5" s="105" t="s">
        <v>4</v>
      </c>
      <c r="B5" s="105"/>
      <c r="C5" s="105"/>
      <c r="D5" s="105"/>
      <c r="E5" s="105"/>
      <c r="F5" s="105"/>
    </row>
    <row r="6" spans="1:6" ht="15.75" x14ac:dyDescent="0.25">
      <c r="A6" s="105" t="s">
        <v>5</v>
      </c>
      <c r="B6" s="105"/>
      <c r="C6" s="105"/>
      <c r="D6" s="105"/>
      <c r="E6" s="105"/>
      <c r="F6" s="105"/>
    </row>
    <row r="7" spans="1:6" ht="15.75" x14ac:dyDescent="0.25">
      <c r="A7" s="105" t="s">
        <v>6</v>
      </c>
      <c r="B7" s="105"/>
      <c r="C7" s="105"/>
      <c r="D7" s="105"/>
      <c r="E7" s="105"/>
      <c r="F7" s="105"/>
    </row>
    <row r="8" spans="1:6" ht="15.75" x14ac:dyDescent="0.25">
      <c r="A8" s="105" t="s">
        <v>93</v>
      </c>
      <c r="B8" s="105"/>
      <c r="C8" s="105"/>
      <c r="D8" s="105"/>
      <c r="E8" s="105"/>
      <c r="F8" s="105"/>
    </row>
    <row r="9" spans="1:6" s="39" customFormat="1" ht="15.75" x14ac:dyDescent="0.25">
      <c r="A9" s="38"/>
      <c r="B9" s="38"/>
      <c r="C9" s="38"/>
      <c r="D9" s="38"/>
      <c r="E9" s="38"/>
      <c r="F9" s="38"/>
    </row>
    <row r="10" spans="1:6" ht="21" customHeight="1" thickBot="1" x14ac:dyDescent="0.3">
      <c r="A10" s="104" t="s">
        <v>110</v>
      </c>
      <c r="B10" s="104"/>
      <c r="C10" s="104"/>
      <c r="D10" s="104"/>
      <c r="E10" s="104"/>
      <c r="F10" s="104"/>
    </row>
    <row r="11" spans="1:6" ht="16.5" thickBot="1" x14ac:dyDescent="0.3">
      <c r="A11" s="34" t="s">
        <v>48</v>
      </c>
      <c r="B11" s="35" t="s">
        <v>49</v>
      </c>
      <c r="C11" s="35" t="s">
        <v>103</v>
      </c>
      <c r="D11" s="35" t="s">
        <v>50</v>
      </c>
      <c r="E11" s="35" t="s">
        <v>51</v>
      </c>
      <c r="F11" s="36" t="s">
        <v>52</v>
      </c>
    </row>
    <row r="12" spans="1:6" x14ac:dyDescent="0.25">
      <c r="A12" s="8"/>
      <c r="B12" s="8"/>
      <c r="C12" s="8"/>
      <c r="D12" s="8"/>
      <c r="E12" s="8"/>
      <c r="F12" s="8"/>
    </row>
    <row r="13" spans="1:6" x14ac:dyDescent="0.25">
      <c r="A13" s="3"/>
      <c r="B13" s="3"/>
      <c r="C13" s="3"/>
      <c r="D13" s="3"/>
      <c r="E13" s="3"/>
      <c r="F13" s="3"/>
    </row>
    <row r="14" spans="1:6" x14ac:dyDescent="0.25">
      <c r="A14" s="3"/>
      <c r="B14" s="3"/>
      <c r="C14" s="3"/>
      <c r="D14" s="3"/>
      <c r="E14" s="3"/>
      <c r="F14" s="3"/>
    </row>
    <row r="15" spans="1:6" x14ac:dyDescent="0.25">
      <c r="A15" s="3"/>
      <c r="B15" s="3"/>
      <c r="C15" s="3"/>
      <c r="D15" s="3"/>
      <c r="E15" s="3"/>
      <c r="F15" s="3"/>
    </row>
    <row r="16" spans="1:6" x14ac:dyDescent="0.25">
      <c r="A16" s="3"/>
      <c r="B16" s="3"/>
      <c r="C16" s="3"/>
      <c r="D16" s="3"/>
      <c r="E16" s="3"/>
      <c r="F16" s="3"/>
    </row>
    <row r="17" spans="1:6" x14ac:dyDescent="0.25">
      <c r="A17" s="3"/>
      <c r="B17" s="3"/>
      <c r="C17" s="3"/>
      <c r="D17" s="3"/>
      <c r="E17" s="3"/>
      <c r="F17" s="3"/>
    </row>
    <row r="18" spans="1:6" x14ac:dyDescent="0.25">
      <c r="A18" s="3"/>
      <c r="B18" s="3"/>
      <c r="C18" s="3"/>
      <c r="D18" s="3"/>
      <c r="E18" s="3"/>
      <c r="F18" s="3"/>
    </row>
    <row r="19" spans="1:6" x14ac:dyDescent="0.25">
      <c r="A19" s="3"/>
      <c r="B19" s="3"/>
      <c r="C19" s="3"/>
      <c r="D19" s="3"/>
      <c r="E19" s="3"/>
      <c r="F19" s="3"/>
    </row>
    <row r="20" spans="1:6" x14ac:dyDescent="0.25">
      <c r="A20" s="3"/>
      <c r="B20" s="3"/>
      <c r="C20" s="3"/>
      <c r="D20" s="3"/>
      <c r="E20" s="3"/>
      <c r="F20" s="3"/>
    </row>
    <row r="21" spans="1:6" x14ac:dyDescent="0.25">
      <c r="A21" s="3"/>
      <c r="B21" s="3"/>
      <c r="C21" s="3"/>
      <c r="D21" s="3"/>
      <c r="E21" s="3"/>
      <c r="F21" s="3"/>
    </row>
    <row r="22" spans="1:6" x14ac:dyDescent="0.25">
      <c r="A22" s="3"/>
      <c r="B22" s="3"/>
      <c r="C22" s="3"/>
      <c r="D22" s="3"/>
      <c r="E22" s="3"/>
      <c r="F22" s="3"/>
    </row>
    <row r="23" spans="1:6" x14ac:dyDescent="0.25">
      <c r="A23" s="3"/>
      <c r="B23" s="3"/>
      <c r="C23" s="3"/>
      <c r="D23" s="3"/>
      <c r="E23" s="3"/>
      <c r="F23" s="3"/>
    </row>
    <row r="24" spans="1:6" x14ac:dyDescent="0.25">
      <c r="A24" s="3"/>
      <c r="B24" s="3"/>
      <c r="C24" s="3"/>
      <c r="D24" s="3"/>
      <c r="E24" s="3"/>
      <c r="F24" s="3"/>
    </row>
    <row r="25" spans="1:6" x14ac:dyDescent="0.25">
      <c r="A25" s="3"/>
      <c r="B25" s="3"/>
      <c r="C25" s="3"/>
      <c r="D25" s="3"/>
      <c r="E25" s="3"/>
      <c r="F25" s="3"/>
    </row>
    <row r="26" spans="1:6" x14ac:dyDescent="0.25">
      <c r="A26" s="3"/>
      <c r="B26" s="3"/>
      <c r="C26" s="3"/>
      <c r="D26" s="3"/>
      <c r="E26" s="3"/>
      <c r="F26" s="3"/>
    </row>
    <row r="27" spans="1:6" x14ac:dyDescent="0.25">
      <c r="A27" s="3"/>
      <c r="B27" s="3"/>
      <c r="C27" s="3"/>
      <c r="D27" s="3"/>
      <c r="E27" s="3"/>
      <c r="F27" s="3"/>
    </row>
    <row r="28" spans="1:6" x14ac:dyDescent="0.25">
      <c r="A28" s="3"/>
      <c r="B28" s="3"/>
      <c r="C28" s="3"/>
      <c r="D28" s="3"/>
      <c r="E28" s="3"/>
      <c r="F28" s="3"/>
    </row>
    <row r="29" spans="1:6" x14ac:dyDescent="0.25">
      <c r="A29" s="3"/>
      <c r="B29" s="3"/>
      <c r="C29" s="3"/>
      <c r="D29" s="3"/>
      <c r="E29" s="3"/>
      <c r="F29" s="3"/>
    </row>
    <row r="30" spans="1:6" x14ac:dyDescent="0.25">
      <c r="A30" s="3"/>
      <c r="B30" s="3"/>
      <c r="C30" s="3"/>
      <c r="D30" s="3"/>
      <c r="E30" s="3"/>
      <c r="F30" s="3"/>
    </row>
    <row r="31" spans="1:6" x14ac:dyDescent="0.25">
      <c r="A31" s="3"/>
      <c r="B31" s="3"/>
      <c r="C31" s="3"/>
      <c r="D31" s="3"/>
      <c r="E31" s="3"/>
      <c r="F31" s="3"/>
    </row>
    <row r="32" spans="1:6" x14ac:dyDescent="0.25">
      <c r="A32" s="3"/>
      <c r="B32" s="3"/>
      <c r="C32" s="3"/>
      <c r="D32" s="3"/>
      <c r="E32" s="3"/>
      <c r="F32" s="3"/>
    </row>
    <row r="33" spans="1:6" x14ac:dyDescent="0.25">
      <c r="A33" s="3"/>
      <c r="B33" s="3"/>
      <c r="C33" s="3"/>
      <c r="D33" s="3"/>
      <c r="E33" s="3"/>
      <c r="F33" s="3"/>
    </row>
    <row r="34" spans="1:6" x14ac:dyDescent="0.25">
      <c r="A34" s="3"/>
      <c r="B34" s="3"/>
      <c r="C34" s="3"/>
      <c r="D34" s="3"/>
      <c r="E34" s="3"/>
      <c r="F34" s="3"/>
    </row>
    <row r="35" spans="1:6" x14ac:dyDescent="0.25">
      <c r="A35" s="3"/>
      <c r="B35" s="3"/>
      <c r="C35" s="3"/>
      <c r="D35" s="3"/>
      <c r="E35" s="3"/>
      <c r="F35" s="3"/>
    </row>
    <row r="36" spans="1:6" x14ac:dyDescent="0.25">
      <c r="A36" s="3"/>
      <c r="B36" s="3"/>
      <c r="C36" s="3"/>
      <c r="D36" s="3"/>
      <c r="E36" s="3"/>
      <c r="F36" s="3"/>
    </row>
    <row r="37" spans="1:6" x14ac:dyDescent="0.25">
      <c r="A37" s="3"/>
      <c r="B37" s="3"/>
      <c r="C37" s="3"/>
      <c r="D37" s="3"/>
      <c r="E37" s="3"/>
      <c r="F37" s="3"/>
    </row>
    <row r="38" spans="1:6" x14ac:dyDescent="0.25">
      <c r="A38" s="3"/>
      <c r="B38" s="3"/>
      <c r="C38" s="3"/>
      <c r="D38" s="3"/>
      <c r="E38" s="3"/>
      <c r="F38" s="3"/>
    </row>
    <row r="39" spans="1:6" x14ac:dyDescent="0.25">
      <c r="A39" s="3"/>
      <c r="B39" s="3"/>
      <c r="C39" s="3"/>
      <c r="D39" s="3"/>
      <c r="E39" s="3"/>
      <c r="F39" s="3"/>
    </row>
    <row r="40" spans="1:6" x14ac:dyDescent="0.25">
      <c r="A40" s="3"/>
      <c r="B40" s="3"/>
      <c r="C40" s="3"/>
      <c r="D40" s="3"/>
      <c r="E40" s="3"/>
      <c r="F40" s="3"/>
    </row>
    <row r="41" spans="1:6" x14ac:dyDescent="0.25">
      <c r="A41" s="3"/>
      <c r="B41" s="3"/>
      <c r="C41" s="3"/>
      <c r="D41" s="3"/>
      <c r="E41" s="3"/>
      <c r="F41" s="3"/>
    </row>
    <row r="42" spans="1:6" x14ac:dyDescent="0.25">
      <c r="A42" s="3"/>
      <c r="B42" s="3"/>
      <c r="C42" s="3"/>
      <c r="D42" s="3"/>
      <c r="E42" s="3"/>
      <c r="F42" s="3"/>
    </row>
  </sheetData>
  <mergeCells count="9">
    <mergeCell ref="A10:F10"/>
    <mergeCell ref="A1:F1"/>
    <mergeCell ref="A2:F2"/>
    <mergeCell ref="A3:F3"/>
    <mergeCell ref="A4:F4"/>
    <mergeCell ref="A8:F8"/>
    <mergeCell ref="A5:F5"/>
    <mergeCell ref="A6:F6"/>
    <mergeCell ref="A7:F7"/>
  </mergeCells>
  <printOptions horizontalCentered="1"/>
  <pageMargins left="0.19685039370078741" right="0.19685039370078741" top="0.39370078740157483" bottom="0.39370078740157483" header="0.31496062992125984" footer="0.31496062992125984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6"/>
  <sheetViews>
    <sheetView zoomScaleNormal="100" workbookViewId="0">
      <selection activeCell="E17" sqref="E17"/>
    </sheetView>
  </sheetViews>
  <sheetFormatPr baseColWidth="10" defaultRowHeight="15" x14ac:dyDescent="0.25"/>
  <cols>
    <col min="1" max="1" width="4.7109375" bestFit="1" customWidth="1"/>
    <col min="2" max="3" width="20.7109375" customWidth="1"/>
    <col min="4" max="4" width="12.7109375" customWidth="1"/>
    <col min="5" max="5" width="18.42578125" customWidth="1"/>
    <col min="6" max="7" width="10.7109375" customWidth="1"/>
    <col min="8" max="8" width="20.7109375" customWidth="1"/>
    <col min="9" max="9" width="18.7109375" customWidth="1"/>
    <col min="10" max="10" width="20.7109375" customWidth="1"/>
  </cols>
  <sheetData>
    <row r="1" spans="1:10" ht="15.75" x14ac:dyDescent="0.25">
      <c r="A1" s="127" t="s">
        <v>0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ht="15.75" x14ac:dyDescent="0.25">
      <c r="A2" s="127" t="s">
        <v>1</v>
      </c>
      <c r="B2" s="127"/>
      <c r="C2" s="127"/>
      <c r="D2" s="127"/>
      <c r="E2" s="127"/>
      <c r="F2" s="127"/>
      <c r="G2" s="127"/>
      <c r="H2" s="127"/>
      <c r="I2" s="127"/>
      <c r="J2" s="127"/>
    </row>
    <row r="3" spans="1:10" ht="15.75" x14ac:dyDescent="0.25">
      <c r="A3" s="128" t="s">
        <v>2</v>
      </c>
      <c r="B3" s="128"/>
      <c r="C3" s="128"/>
      <c r="D3" s="128"/>
      <c r="E3" s="128"/>
      <c r="F3" s="128"/>
      <c r="G3" s="128"/>
      <c r="H3" s="128"/>
      <c r="I3" s="128"/>
      <c r="J3" s="128"/>
    </row>
    <row r="4" spans="1:10" ht="15.75" x14ac:dyDescent="0.25">
      <c r="A4" s="127" t="s">
        <v>3</v>
      </c>
      <c r="B4" s="127"/>
      <c r="C4" s="127"/>
      <c r="D4" s="127"/>
      <c r="E4" s="127"/>
      <c r="F4" s="127"/>
      <c r="G4" s="127"/>
      <c r="H4" s="127"/>
      <c r="I4" s="127"/>
      <c r="J4" s="127"/>
    </row>
    <row r="5" spans="1:10" ht="15.75" x14ac:dyDescent="0.25">
      <c r="A5" s="127" t="s">
        <v>4</v>
      </c>
      <c r="B5" s="127"/>
      <c r="C5" s="127"/>
      <c r="D5" s="127"/>
      <c r="E5" s="127"/>
      <c r="F5" s="127"/>
      <c r="G5" s="127"/>
      <c r="H5" s="127"/>
      <c r="I5" s="127"/>
      <c r="J5" s="127"/>
    </row>
    <row r="6" spans="1:10" ht="15.75" x14ac:dyDescent="0.25">
      <c r="A6" s="127" t="s">
        <v>5</v>
      </c>
      <c r="B6" s="127"/>
      <c r="C6" s="127"/>
      <c r="D6" s="127"/>
      <c r="E6" s="127"/>
      <c r="F6" s="127"/>
      <c r="G6" s="127"/>
      <c r="H6" s="127"/>
      <c r="I6" s="127"/>
      <c r="J6" s="127"/>
    </row>
    <row r="7" spans="1:10" ht="15.75" x14ac:dyDescent="0.25">
      <c r="A7" s="127" t="s">
        <v>6</v>
      </c>
      <c r="B7" s="127"/>
      <c r="C7" s="127"/>
      <c r="D7" s="127"/>
      <c r="E7" s="127"/>
      <c r="F7" s="127"/>
      <c r="G7" s="127"/>
      <c r="H7" s="127"/>
      <c r="I7" s="127"/>
      <c r="J7" s="127"/>
    </row>
    <row r="8" spans="1:10" ht="15.75" x14ac:dyDescent="0.25">
      <c r="A8" s="127" t="s">
        <v>93</v>
      </c>
      <c r="B8" s="127"/>
      <c r="C8" s="127"/>
      <c r="D8" s="127"/>
      <c r="E8" s="127"/>
      <c r="F8" s="127"/>
      <c r="G8" s="127"/>
      <c r="H8" s="127"/>
      <c r="I8" s="127"/>
      <c r="J8" s="127"/>
    </row>
    <row r="9" spans="1:10" s="39" customFormat="1" ht="15.75" x14ac:dyDescent="0.25">
      <c r="A9" s="38"/>
      <c r="B9" s="38"/>
      <c r="C9" s="38"/>
      <c r="D9" s="38"/>
      <c r="E9" s="38"/>
      <c r="F9" s="38"/>
      <c r="G9" s="38"/>
      <c r="H9" s="38"/>
      <c r="I9" s="38"/>
      <c r="J9" s="38"/>
    </row>
    <row r="10" spans="1:10" ht="21" customHeight="1" thickBot="1" x14ac:dyDescent="0.4">
      <c r="A10" s="107" t="s">
        <v>118</v>
      </c>
      <c r="B10" s="107"/>
      <c r="C10" s="107"/>
      <c r="D10" s="107"/>
      <c r="E10" s="107"/>
      <c r="F10" s="107"/>
      <c r="G10" s="107"/>
      <c r="H10" s="107"/>
      <c r="I10" s="107"/>
      <c r="J10" s="107"/>
    </row>
    <row r="11" spans="1:10" ht="45.75" thickBot="1" x14ac:dyDescent="0.3">
      <c r="A11" s="49" t="s">
        <v>27</v>
      </c>
      <c r="B11" s="49" t="s">
        <v>45</v>
      </c>
      <c r="C11" s="49" t="s">
        <v>46</v>
      </c>
      <c r="D11" s="49" t="s">
        <v>47</v>
      </c>
      <c r="E11" s="49" t="s">
        <v>39</v>
      </c>
      <c r="F11" s="49" t="s">
        <v>40</v>
      </c>
      <c r="G11" s="49" t="s">
        <v>41</v>
      </c>
      <c r="H11" s="49" t="s">
        <v>42</v>
      </c>
      <c r="I11" s="49" t="s">
        <v>43</v>
      </c>
      <c r="J11" s="49" t="s">
        <v>44</v>
      </c>
    </row>
    <row r="12" spans="1:10" x14ac:dyDescent="0.25">
      <c r="A12" s="26"/>
      <c r="B12" s="27"/>
      <c r="C12" s="27"/>
      <c r="D12" s="27"/>
      <c r="E12" s="50"/>
      <c r="F12" s="50"/>
      <c r="G12" s="50"/>
      <c r="H12" s="50"/>
      <c r="I12" s="50"/>
      <c r="J12" s="51"/>
    </row>
    <row r="13" spans="1:10" x14ac:dyDescent="0.25">
      <c r="A13" s="13"/>
      <c r="B13" s="12"/>
      <c r="C13" s="12"/>
      <c r="D13" s="12"/>
      <c r="E13" s="52"/>
      <c r="F13" s="52"/>
      <c r="G13" s="52"/>
      <c r="H13" s="52"/>
      <c r="I13" s="52"/>
      <c r="J13" s="53"/>
    </row>
    <row r="14" spans="1:10" x14ac:dyDescent="0.25">
      <c r="A14" s="13"/>
      <c r="B14" s="12"/>
      <c r="C14" s="12"/>
      <c r="D14" s="12"/>
      <c r="E14" s="52"/>
      <c r="F14" s="52"/>
      <c r="G14" s="52"/>
      <c r="H14" s="52"/>
      <c r="I14" s="52"/>
      <c r="J14" s="53"/>
    </row>
    <row r="15" spans="1:10" x14ac:dyDescent="0.25">
      <c r="A15" s="13"/>
      <c r="B15" s="12"/>
      <c r="C15" s="12"/>
      <c r="D15" s="12"/>
      <c r="E15" s="52"/>
      <c r="F15" s="52"/>
      <c r="G15" s="52"/>
      <c r="H15" s="52"/>
      <c r="I15" s="52"/>
      <c r="J15" s="53"/>
    </row>
    <row r="16" spans="1:10" ht="15.75" thickBot="1" x14ac:dyDescent="0.3">
      <c r="A16" s="15"/>
      <c r="B16" s="16"/>
      <c r="C16" s="16"/>
      <c r="D16" s="16"/>
      <c r="E16" s="54"/>
      <c r="F16" s="54"/>
      <c r="G16" s="54"/>
      <c r="H16" s="54"/>
      <c r="I16" s="54"/>
      <c r="J16" s="55"/>
    </row>
  </sheetData>
  <mergeCells count="9">
    <mergeCell ref="A10:J10"/>
    <mergeCell ref="A6:J6"/>
    <mergeCell ref="A7:J7"/>
    <mergeCell ref="A8:J8"/>
    <mergeCell ref="A1:J1"/>
    <mergeCell ref="A2:J2"/>
    <mergeCell ref="A3:J3"/>
    <mergeCell ref="A4:J4"/>
    <mergeCell ref="A5:J5"/>
  </mergeCells>
  <printOptions horizontalCentered="1"/>
  <pageMargins left="0.19685039370078741" right="0.19685039370078741" top="0.39370078740157483" bottom="0.39370078740157483" header="0.31496062992125984" footer="0.31496062992125984"/>
  <pageSetup paperSize="25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8"/>
  <sheetViews>
    <sheetView workbookViewId="0">
      <selection activeCell="D22" sqref="D22"/>
    </sheetView>
  </sheetViews>
  <sheetFormatPr baseColWidth="10" defaultRowHeight="15" x14ac:dyDescent="0.25"/>
  <cols>
    <col min="1" max="1" width="4.7109375" customWidth="1"/>
    <col min="2" max="2" width="16.7109375" customWidth="1"/>
    <col min="3" max="6" width="26.7109375" customWidth="1"/>
    <col min="7" max="7" width="12.7109375" customWidth="1"/>
    <col min="8" max="8" width="16.7109375" customWidth="1"/>
  </cols>
  <sheetData>
    <row r="1" spans="1:8" ht="15.75" x14ac:dyDescent="0.25">
      <c r="A1" s="105" t="s">
        <v>0</v>
      </c>
      <c r="B1" s="105"/>
      <c r="C1" s="105"/>
      <c r="D1" s="105"/>
      <c r="E1" s="105"/>
      <c r="F1" s="105"/>
      <c r="G1" s="105"/>
      <c r="H1" s="105"/>
    </row>
    <row r="2" spans="1:8" ht="15.75" x14ac:dyDescent="0.25">
      <c r="A2" s="105" t="s">
        <v>1</v>
      </c>
      <c r="B2" s="105"/>
      <c r="C2" s="105"/>
      <c r="D2" s="105"/>
      <c r="E2" s="105"/>
      <c r="F2" s="105"/>
      <c r="G2" s="105"/>
      <c r="H2" s="105"/>
    </row>
    <row r="3" spans="1:8" ht="15.75" x14ac:dyDescent="0.25">
      <c r="A3" s="106" t="s">
        <v>2</v>
      </c>
      <c r="B3" s="106"/>
      <c r="C3" s="106"/>
      <c r="D3" s="106"/>
      <c r="E3" s="106"/>
      <c r="F3" s="106"/>
      <c r="G3" s="106"/>
      <c r="H3" s="106"/>
    </row>
    <row r="4" spans="1:8" ht="15.75" x14ac:dyDescent="0.25">
      <c r="A4" s="105" t="s">
        <v>3</v>
      </c>
      <c r="B4" s="105"/>
      <c r="C4" s="105"/>
      <c r="D4" s="105"/>
      <c r="E4" s="105"/>
      <c r="F4" s="105"/>
      <c r="G4" s="105"/>
      <c r="H4" s="105"/>
    </row>
    <row r="5" spans="1:8" ht="15.75" x14ac:dyDescent="0.25">
      <c r="A5" s="105" t="s">
        <v>4</v>
      </c>
      <c r="B5" s="105"/>
      <c r="C5" s="105"/>
      <c r="D5" s="105"/>
      <c r="E5" s="105"/>
      <c r="F5" s="105"/>
      <c r="G5" s="105"/>
      <c r="H5" s="105"/>
    </row>
    <row r="6" spans="1:8" ht="15.75" x14ac:dyDescent="0.25">
      <c r="A6" s="105" t="s">
        <v>5</v>
      </c>
      <c r="B6" s="105"/>
      <c r="C6" s="105"/>
      <c r="D6" s="105"/>
      <c r="E6" s="105"/>
      <c r="F6" s="105"/>
      <c r="G6" s="105"/>
      <c r="H6" s="105"/>
    </row>
    <row r="7" spans="1:8" ht="15.75" x14ac:dyDescent="0.25">
      <c r="A7" s="105" t="s">
        <v>6</v>
      </c>
      <c r="B7" s="105"/>
      <c r="C7" s="105"/>
      <c r="D7" s="105"/>
      <c r="E7" s="105"/>
      <c r="F7" s="105"/>
      <c r="G7" s="105"/>
      <c r="H7" s="105"/>
    </row>
    <row r="8" spans="1:8" ht="15.75" x14ac:dyDescent="0.25">
      <c r="A8" s="105" t="s">
        <v>93</v>
      </c>
      <c r="B8" s="105"/>
      <c r="C8" s="105"/>
      <c r="D8" s="105"/>
      <c r="E8" s="105"/>
      <c r="F8" s="105"/>
      <c r="G8" s="105"/>
      <c r="H8" s="105"/>
    </row>
    <row r="10" spans="1:8" ht="21.75" thickBot="1" x14ac:dyDescent="0.4">
      <c r="A10" s="131" t="s">
        <v>119</v>
      </c>
      <c r="B10" s="131"/>
      <c r="C10" s="131"/>
      <c r="D10" s="131"/>
      <c r="E10" s="131"/>
      <c r="F10" s="131"/>
      <c r="G10" s="131"/>
      <c r="H10" s="131"/>
    </row>
    <row r="11" spans="1:8" ht="26.25" thickBot="1" x14ac:dyDescent="0.3">
      <c r="A11" s="58" t="s">
        <v>53</v>
      </c>
      <c r="B11" s="58" t="s">
        <v>73</v>
      </c>
      <c r="C11" s="59" t="s">
        <v>107</v>
      </c>
      <c r="D11" s="59" t="s">
        <v>108</v>
      </c>
      <c r="E11" s="59" t="s">
        <v>109</v>
      </c>
      <c r="F11" s="59" t="s">
        <v>96</v>
      </c>
      <c r="G11" s="59" t="s">
        <v>30</v>
      </c>
      <c r="H11" s="60" t="s">
        <v>29</v>
      </c>
    </row>
    <row r="12" spans="1:8" ht="22.5" x14ac:dyDescent="0.25">
      <c r="A12" s="64">
        <v>1</v>
      </c>
      <c r="B12" s="65" t="s">
        <v>120</v>
      </c>
      <c r="C12" s="66"/>
      <c r="D12" s="66"/>
      <c r="E12" s="66"/>
      <c r="F12" s="66"/>
      <c r="G12" s="67"/>
      <c r="H12" s="66"/>
    </row>
    <row r="13" spans="1:8" x14ac:dyDescent="0.25">
      <c r="A13" s="68">
        <v>2</v>
      </c>
      <c r="B13" s="30"/>
      <c r="C13" s="30"/>
      <c r="D13" s="30"/>
      <c r="E13" s="30"/>
      <c r="F13" s="30"/>
      <c r="G13" s="69"/>
      <c r="H13" s="30"/>
    </row>
    <row r="14" spans="1:8" x14ac:dyDescent="0.25">
      <c r="A14" s="68"/>
      <c r="B14" s="30"/>
      <c r="C14" s="30"/>
      <c r="D14" s="30"/>
      <c r="E14" s="30"/>
      <c r="F14" s="30"/>
      <c r="G14" s="69"/>
      <c r="H14" s="30"/>
    </row>
    <row r="15" spans="1:8" x14ac:dyDescent="0.25">
      <c r="A15" s="68"/>
      <c r="B15" s="30"/>
      <c r="C15" s="30"/>
      <c r="D15" s="30"/>
      <c r="E15" s="30"/>
      <c r="F15" s="30"/>
      <c r="G15" s="69"/>
      <c r="H15" s="30"/>
    </row>
    <row r="16" spans="1:8" x14ac:dyDescent="0.25">
      <c r="A16" s="68"/>
      <c r="B16" s="30"/>
      <c r="C16" s="30"/>
      <c r="D16" s="30"/>
      <c r="E16" s="30"/>
      <c r="F16" s="30"/>
      <c r="G16" s="69"/>
      <c r="H16" s="30"/>
    </row>
    <row r="17" spans="1:8" x14ac:dyDescent="0.25">
      <c r="A17" s="68"/>
      <c r="B17" s="30"/>
      <c r="C17" s="30"/>
      <c r="D17" s="30"/>
      <c r="E17" s="30"/>
      <c r="F17" s="30"/>
      <c r="G17" s="69"/>
      <c r="H17" s="30"/>
    </row>
    <row r="18" spans="1:8" x14ac:dyDescent="0.25">
      <c r="A18" s="68"/>
      <c r="B18" s="30"/>
      <c r="C18" s="30"/>
      <c r="D18" s="30"/>
      <c r="E18" s="30"/>
      <c r="F18" s="30"/>
      <c r="G18" s="69"/>
      <c r="H18" s="30"/>
    </row>
  </sheetData>
  <mergeCells count="9">
    <mergeCell ref="A7:H7"/>
    <mergeCell ref="A8:H8"/>
    <mergeCell ref="A10:H10"/>
    <mergeCell ref="A1:H1"/>
    <mergeCell ref="A2:H2"/>
    <mergeCell ref="A3:H3"/>
    <mergeCell ref="A4:H4"/>
    <mergeCell ref="A5:H5"/>
    <mergeCell ref="A6:H6"/>
  </mergeCells>
  <printOptions horizontalCentered="1"/>
  <pageMargins left="0.19685039370078741" right="0.19685039370078741" top="0.78740157480314965" bottom="0.39370078740157483" header="0.31496062992125984" footer="0.31496062992125984"/>
  <pageSetup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21"/>
  <sheetViews>
    <sheetView workbookViewId="0">
      <selection activeCell="D14" sqref="D14"/>
    </sheetView>
  </sheetViews>
  <sheetFormatPr baseColWidth="10" defaultRowHeight="15" x14ac:dyDescent="0.25"/>
  <cols>
    <col min="1" max="3" width="12.7109375" customWidth="1"/>
    <col min="4" max="5" width="30.7109375" customWidth="1"/>
    <col min="6" max="6" width="14.7109375" customWidth="1"/>
    <col min="7" max="7" width="20.7109375" customWidth="1"/>
    <col min="8" max="8" width="16.7109375" customWidth="1"/>
  </cols>
  <sheetData>
    <row r="1" spans="1:8" ht="15.75" x14ac:dyDescent="0.25">
      <c r="A1" s="105" t="s">
        <v>0</v>
      </c>
      <c r="B1" s="105"/>
      <c r="C1" s="105"/>
      <c r="D1" s="105"/>
      <c r="E1" s="105"/>
      <c r="F1" s="105"/>
      <c r="G1" s="105"/>
      <c r="H1" s="105"/>
    </row>
    <row r="2" spans="1:8" ht="15.75" x14ac:dyDescent="0.25">
      <c r="A2" s="105" t="s">
        <v>1</v>
      </c>
      <c r="B2" s="105"/>
      <c r="C2" s="105"/>
      <c r="D2" s="105"/>
      <c r="E2" s="105"/>
      <c r="F2" s="105"/>
      <c r="G2" s="105"/>
      <c r="H2" s="105"/>
    </row>
    <row r="3" spans="1:8" ht="15.75" x14ac:dyDescent="0.25">
      <c r="A3" s="106" t="s">
        <v>2</v>
      </c>
      <c r="B3" s="106"/>
      <c r="C3" s="106"/>
      <c r="D3" s="106"/>
      <c r="E3" s="106"/>
      <c r="F3" s="106"/>
      <c r="G3" s="106"/>
      <c r="H3" s="106"/>
    </row>
    <row r="4" spans="1:8" ht="15.75" x14ac:dyDescent="0.25">
      <c r="A4" s="105" t="s">
        <v>3</v>
      </c>
      <c r="B4" s="105"/>
      <c r="C4" s="105"/>
      <c r="D4" s="105"/>
      <c r="E4" s="105"/>
      <c r="F4" s="105"/>
      <c r="G4" s="105"/>
      <c r="H4" s="105"/>
    </row>
    <row r="5" spans="1:8" ht="15.75" x14ac:dyDescent="0.25">
      <c r="A5" s="105" t="s">
        <v>4</v>
      </c>
      <c r="B5" s="105"/>
      <c r="C5" s="105"/>
      <c r="D5" s="105"/>
      <c r="E5" s="105"/>
      <c r="F5" s="105"/>
      <c r="G5" s="105"/>
      <c r="H5" s="105"/>
    </row>
    <row r="6" spans="1:8" ht="15.75" x14ac:dyDescent="0.25">
      <c r="A6" s="105" t="s">
        <v>5</v>
      </c>
      <c r="B6" s="105"/>
      <c r="C6" s="105"/>
      <c r="D6" s="105"/>
      <c r="E6" s="105"/>
      <c r="F6" s="105"/>
      <c r="G6" s="105"/>
      <c r="H6" s="105"/>
    </row>
    <row r="7" spans="1:8" ht="15.75" x14ac:dyDescent="0.25">
      <c r="A7" s="105" t="s">
        <v>6</v>
      </c>
      <c r="B7" s="105"/>
      <c r="C7" s="105"/>
      <c r="D7" s="105"/>
      <c r="E7" s="105"/>
      <c r="F7" s="105"/>
      <c r="G7" s="105"/>
      <c r="H7" s="105"/>
    </row>
    <row r="8" spans="1:8" ht="15.75" x14ac:dyDescent="0.25">
      <c r="A8" s="105" t="s">
        <v>93</v>
      </c>
      <c r="B8" s="105"/>
      <c r="C8" s="105"/>
      <c r="D8" s="105"/>
      <c r="E8" s="105"/>
      <c r="F8" s="105"/>
      <c r="G8" s="105"/>
      <c r="H8" s="105"/>
    </row>
    <row r="10" spans="1:8" ht="21.75" thickBot="1" x14ac:dyDescent="0.4">
      <c r="A10" s="131" t="s">
        <v>122</v>
      </c>
      <c r="B10" s="131"/>
      <c r="C10" s="131"/>
      <c r="D10" s="131"/>
      <c r="E10" s="131"/>
      <c r="F10" s="131"/>
      <c r="G10" s="131"/>
      <c r="H10" s="131"/>
    </row>
    <row r="11" spans="1:8" ht="26.25" thickBot="1" x14ac:dyDescent="0.3">
      <c r="A11" s="58" t="s">
        <v>94</v>
      </c>
      <c r="B11" s="62" t="s">
        <v>99</v>
      </c>
      <c r="C11" s="59" t="s">
        <v>95</v>
      </c>
      <c r="D11" s="59" t="s">
        <v>98</v>
      </c>
      <c r="E11" s="59" t="s">
        <v>96</v>
      </c>
      <c r="F11" s="59" t="s">
        <v>97</v>
      </c>
      <c r="G11" s="59" t="s">
        <v>29</v>
      </c>
      <c r="H11" s="63" t="s">
        <v>79</v>
      </c>
    </row>
    <row r="12" spans="1:8" x14ac:dyDescent="0.25">
      <c r="A12" s="7"/>
      <c r="B12" s="61"/>
      <c r="C12" s="8"/>
      <c r="D12" s="8"/>
      <c r="E12" s="8"/>
      <c r="F12" s="57"/>
      <c r="G12" s="8"/>
      <c r="H12" s="8"/>
    </row>
    <row r="13" spans="1:8" x14ac:dyDescent="0.25">
      <c r="A13" s="10"/>
      <c r="B13" s="37"/>
      <c r="C13" s="3"/>
      <c r="D13" s="3"/>
      <c r="E13" s="3"/>
      <c r="F13" s="56"/>
      <c r="G13" s="3"/>
      <c r="H13" s="3"/>
    </row>
    <row r="14" spans="1:8" x14ac:dyDescent="0.25">
      <c r="A14" s="10"/>
      <c r="B14" s="37"/>
      <c r="C14" s="3"/>
      <c r="D14" s="3"/>
      <c r="E14" s="3"/>
      <c r="F14" s="56"/>
      <c r="G14" s="3"/>
      <c r="H14" s="3"/>
    </row>
    <row r="15" spans="1:8" x14ac:dyDescent="0.25">
      <c r="A15" s="10"/>
      <c r="B15" s="37"/>
      <c r="C15" s="3"/>
      <c r="D15" s="3"/>
      <c r="E15" s="3"/>
      <c r="F15" s="56"/>
      <c r="G15" s="3"/>
      <c r="H15" s="3"/>
    </row>
    <row r="16" spans="1:8" x14ac:dyDescent="0.25">
      <c r="A16" s="10"/>
      <c r="B16" s="37"/>
      <c r="C16" s="3"/>
      <c r="D16" s="3"/>
      <c r="E16" s="3"/>
      <c r="F16" s="56"/>
      <c r="G16" s="3"/>
      <c r="H16" s="3"/>
    </row>
    <row r="17" spans="1:8" x14ac:dyDescent="0.25">
      <c r="A17" s="10"/>
      <c r="B17" s="37"/>
      <c r="C17" s="3"/>
      <c r="D17" s="3"/>
      <c r="E17" s="3"/>
      <c r="F17" s="56"/>
      <c r="G17" s="3"/>
      <c r="H17" s="3"/>
    </row>
    <row r="18" spans="1:8" x14ac:dyDescent="0.25">
      <c r="A18" s="10"/>
      <c r="B18" s="37"/>
      <c r="C18" s="3"/>
      <c r="D18" s="3"/>
      <c r="E18" s="3"/>
      <c r="F18" s="56"/>
      <c r="G18" s="3"/>
      <c r="H18" s="3"/>
    </row>
    <row r="20" spans="1:8" x14ac:dyDescent="0.25">
      <c r="A20" t="s">
        <v>100</v>
      </c>
    </row>
    <row r="21" spans="1:8" x14ac:dyDescent="0.25">
      <c r="A21" t="s">
        <v>101</v>
      </c>
    </row>
  </sheetData>
  <mergeCells count="9">
    <mergeCell ref="A7:H7"/>
    <mergeCell ref="A8:H8"/>
    <mergeCell ref="A10:H10"/>
    <mergeCell ref="A1:H1"/>
    <mergeCell ref="A2:H2"/>
    <mergeCell ref="A3:H3"/>
    <mergeCell ref="A4:H4"/>
    <mergeCell ref="A5:H5"/>
    <mergeCell ref="A6:H6"/>
  </mergeCells>
  <printOptions horizontalCentered="1"/>
  <pageMargins left="0.19685039370078741" right="0.19685039370078741" top="0.39370078740157483" bottom="0.39370078740157483" header="0.31496062992125984" footer="0.31496062992125984"/>
  <pageSetup paperSize="25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6"/>
  <sheetViews>
    <sheetView zoomScaleNormal="100" workbookViewId="0">
      <selection activeCell="H9" sqref="H9"/>
    </sheetView>
  </sheetViews>
  <sheetFormatPr baseColWidth="10" defaultRowHeight="15" x14ac:dyDescent="0.25"/>
  <cols>
    <col min="1" max="1" width="10.7109375" customWidth="1"/>
    <col min="2" max="2" width="39.42578125" customWidth="1"/>
    <col min="3" max="5" width="12.7109375" customWidth="1"/>
    <col min="6" max="6" width="30.7109375" customWidth="1"/>
    <col min="7" max="7" width="12.7109375" customWidth="1"/>
  </cols>
  <sheetData>
    <row r="1" spans="1:7" ht="15.75" x14ac:dyDescent="0.25">
      <c r="A1" s="105" t="s">
        <v>0</v>
      </c>
      <c r="B1" s="105"/>
      <c r="C1" s="105"/>
      <c r="D1" s="105"/>
      <c r="E1" s="105"/>
      <c r="F1" s="105"/>
      <c r="G1" s="105"/>
    </row>
    <row r="2" spans="1:7" ht="15.75" x14ac:dyDescent="0.25">
      <c r="A2" s="105" t="s">
        <v>1</v>
      </c>
      <c r="B2" s="105"/>
      <c r="C2" s="105"/>
      <c r="D2" s="105"/>
      <c r="E2" s="105"/>
      <c r="F2" s="105"/>
      <c r="G2" s="105"/>
    </row>
    <row r="3" spans="1:7" ht="15.75" x14ac:dyDescent="0.25">
      <c r="A3" s="106" t="s">
        <v>2</v>
      </c>
      <c r="B3" s="106"/>
      <c r="C3" s="106"/>
      <c r="D3" s="106"/>
      <c r="E3" s="106"/>
      <c r="F3" s="106"/>
      <c r="G3" s="106"/>
    </row>
    <row r="4" spans="1:7" ht="15.75" x14ac:dyDescent="0.25">
      <c r="A4" s="105" t="s">
        <v>3</v>
      </c>
      <c r="B4" s="105"/>
      <c r="C4" s="105"/>
      <c r="D4" s="105"/>
      <c r="E4" s="105"/>
      <c r="F4" s="105"/>
      <c r="G4" s="105"/>
    </row>
    <row r="5" spans="1:7" ht="15.75" x14ac:dyDescent="0.25">
      <c r="A5" s="105" t="s">
        <v>4</v>
      </c>
      <c r="B5" s="105"/>
      <c r="C5" s="105"/>
      <c r="D5" s="105"/>
      <c r="E5" s="105"/>
      <c r="F5" s="105"/>
      <c r="G5" s="105"/>
    </row>
    <row r="6" spans="1:7" ht="15.75" x14ac:dyDescent="0.25">
      <c r="A6" s="105" t="s">
        <v>5</v>
      </c>
      <c r="B6" s="105"/>
      <c r="C6" s="105"/>
      <c r="D6" s="105"/>
      <c r="E6" s="105"/>
      <c r="F6" s="105"/>
      <c r="G6" s="105"/>
    </row>
    <row r="7" spans="1:7" ht="15.75" x14ac:dyDescent="0.25">
      <c r="A7" s="105" t="s">
        <v>6</v>
      </c>
      <c r="B7" s="105"/>
      <c r="C7" s="105"/>
      <c r="D7" s="105"/>
      <c r="E7" s="105"/>
      <c r="F7" s="105"/>
      <c r="G7" s="105"/>
    </row>
    <row r="8" spans="1:7" ht="15.75" x14ac:dyDescent="0.25">
      <c r="A8" s="105" t="s">
        <v>93</v>
      </c>
      <c r="B8" s="105"/>
      <c r="C8" s="105"/>
      <c r="D8" s="105"/>
      <c r="E8" s="105"/>
      <c r="F8" s="105"/>
      <c r="G8" s="105"/>
    </row>
    <row r="9" spans="1:7" ht="15.75" x14ac:dyDescent="0.25">
      <c r="A9" s="38"/>
      <c r="B9" s="38"/>
      <c r="C9" s="38"/>
      <c r="D9" s="38"/>
      <c r="E9" s="38"/>
      <c r="F9" s="38"/>
      <c r="G9" s="38"/>
    </row>
    <row r="10" spans="1:7" ht="21.75" thickBot="1" x14ac:dyDescent="0.4">
      <c r="A10" s="131" t="s">
        <v>121</v>
      </c>
      <c r="B10" s="131"/>
      <c r="C10" s="131"/>
      <c r="D10" s="131"/>
      <c r="E10" s="131"/>
      <c r="F10" s="131"/>
      <c r="G10" s="131"/>
    </row>
    <row r="11" spans="1:7" ht="30" x14ac:dyDescent="0.25">
      <c r="A11" s="48" t="s">
        <v>80</v>
      </c>
      <c r="B11" s="40" t="s">
        <v>92</v>
      </c>
      <c r="C11" s="40" t="s">
        <v>91</v>
      </c>
      <c r="D11" s="40" t="s">
        <v>70</v>
      </c>
      <c r="E11" s="40" t="s">
        <v>81</v>
      </c>
      <c r="F11" s="40" t="s">
        <v>82</v>
      </c>
      <c r="G11" s="41" t="s">
        <v>83</v>
      </c>
    </row>
    <row r="12" spans="1:7" x14ac:dyDescent="0.25">
      <c r="A12" s="10"/>
      <c r="B12" s="3"/>
      <c r="C12" s="3"/>
      <c r="D12" s="3"/>
      <c r="E12" s="3"/>
      <c r="F12" s="3"/>
      <c r="G12" s="4"/>
    </row>
    <row r="13" spans="1:7" x14ac:dyDescent="0.25">
      <c r="A13" s="10"/>
      <c r="B13" s="3"/>
      <c r="C13" s="3"/>
      <c r="D13" s="3"/>
      <c r="E13" s="3"/>
      <c r="F13" s="3"/>
      <c r="G13" s="4"/>
    </row>
    <row r="14" spans="1:7" x14ac:dyDescent="0.25">
      <c r="A14" s="10"/>
      <c r="B14" s="3"/>
      <c r="C14" s="3"/>
      <c r="D14" s="3"/>
      <c r="E14" s="3"/>
      <c r="F14" s="3"/>
      <c r="G14" s="4"/>
    </row>
    <row r="15" spans="1:7" x14ac:dyDescent="0.25">
      <c r="A15" s="10"/>
      <c r="B15" s="3"/>
      <c r="C15" s="3"/>
      <c r="D15" s="3"/>
      <c r="E15" s="3"/>
      <c r="F15" s="3"/>
      <c r="G15" s="4"/>
    </row>
    <row r="16" spans="1:7" x14ac:dyDescent="0.25">
      <c r="A16" s="10"/>
      <c r="B16" s="3"/>
      <c r="C16" s="3"/>
      <c r="D16" s="3"/>
      <c r="E16" s="3"/>
      <c r="F16" s="3"/>
      <c r="G16" s="4"/>
    </row>
    <row r="17" spans="1:7" x14ac:dyDescent="0.25">
      <c r="A17" s="10"/>
      <c r="B17" s="3"/>
      <c r="C17" s="3"/>
      <c r="D17" s="3"/>
      <c r="E17" s="3"/>
      <c r="F17" s="3"/>
      <c r="G17" s="4"/>
    </row>
    <row r="18" spans="1:7" x14ac:dyDescent="0.25">
      <c r="A18" s="10"/>
      <c r="B18" s="3"/>
      <c r="C18" s="3"/>
      <c r="D18" s="3"/>
      <c r="E18" s="3"/>
      <c r="F18" s="3"/>
      <c r="G18" s="4"/>
    </row>
    <row r="19" spans="1:7" x14ac:dyDescent="0.25">
      <c r="A19" s="10"/>
      <c r="B19" s="3"/>
      <c r="C19" s="3"/>
      <c r="D19" s="3"/>
      <c r="E19" s="3"/>
      <c r="F19" s="3"/>
      <c r="G19" s="4"/>
    </row>
    <row r="20" spans="1:7" x14ac:dyDescent="0.25">
      <c r="A20" s="10"/>
      <c r="B20" s="3"/>
      <c r="C20" s="3"/>
      <c r="D20" s="3"/>
      <c r="E20" s="3"/>
      <c r="F20" s="3"/>
      <c r="G20" s="4"/>
    </row>
    <row r="21" spans="1:7" x14ac:dyDescent="0.25">
      <c r="A21" s="10"/>
      <c r="B21" s="3"/>
      <c r="C21" s="3"/>
      <c r="D21" s="3"/>
      <c r="E21" s="3"/>
      <c r="F21" s="3"/>
      <c r="G21" s="4"/>
    </row>
    <row r="22" spans="1:7" x14ac:dyDescent="0.25">
      <c r="A22" s="10"/>
      <c r="B22" s="3"/>
      <c r="C22" s="3"/>
      <c r="D22" s="3"/>
      <c r="E22" s="3"/>
      <c r="F22" s="3"/>
      <c r="G22" s="4"/>
    </row>
    <row r="23" spans="1:7" x14ac:dyDescent="0.25">
      <c r="A23" s="10"/>
      <c r="B23" s="3"/>
      <c r="C23" s="3"/>
      <c r="D23" s="3"/>
      <c r="E23" s="3"/>
      <c r="F23" s="3"/>
      <c r="G23" s="4"/>
    </row>
    <row r="24" spans="1:7" x14ac:dyDescent="0.25">
      <c r="A24" s="10"/>
      <c r="B24" s="3"/>
      <c r="C24" s="3"/>
      <c r="D24" s="3"/>
      <c r="E24" s="3"/>
      <c r="F24" s="3"/>
      <c r="G24" s="4"/>
    </row>
    <row r="25" spans="1:7" x14ac:dyDescent="0.25">
      <c r="A25" s="10"/>
      <c r="B25" s="3"/>
      <c r="C25" s="3"/>
      <c r="D25" s="3"/>
      <c r="E25" s="3"/>
      <c r="F25" s="3"/>
      <c r="G25" s="4"/>
    </row>
    <row r="26" spans="1:7" x14ac:dyDescent="0.25">
      <c r="A26" s="10"/>
      <c r="B26" s="3"/>
      <c r="C26" s="3"/>
      <c r="D26" s="3"/>
      <c r="E26" s="3"/>
      <c r="F26" s="3"/>
      <c r="G26" s="4"/>
    </row>
    <row r="27" spans="1:7" x14ac:dyDescent="0.25">
      <c r="A27" s="10"/>
      <c r="B27" s="3"/>
      <c r="C27" s="3"/>
      <c r="D27" s="3"/>
      <c r="E27" s="3"/>
      <c r="F27" s="3"/>
      <c r="G27" s="4"/>
    </row>
    <row r="28" spans="1:7" x14ac:dyDescent="0.25">
      <c r="A28" s="10"/>
      <c r="B28" s="3"/>
      <c r="C28" s="3"/>
      <c r="D28" s="3"/>
      <c r="E28" s="3"/>
      <c r="F28" s="3"/>
      <c r="G28" s="4"/>
    </row>
    <row r="29" spans="1:7" x14ac:dyDescent="0.25">
      <c r="A29" s="10"/>
      <c r="B29" s="3"/>
      <c r="C29" s="3"/>
      <c r="D29" s="3"/>
      <c r="E29" s="3"/>
      <c r="F29" s="3"/>
      <c r="G29" s="4"/>
    </row>
    <row r="30" spans="1:7" x14ac:dyDescent="0.25">
      <c r="A30" s="10"/>
      <c r="B30" s="3"/>
      <c r="C30" s="3"/>
      <c r="D30" s="3"/>
      <c r="E30" s="3"/>
      <c r="F30" s="3"/>
      <c r="G30" s="4"/>
    </row>
    <row r="31" spans="1:7" x14ac:dyDescent="0.25">
      <c r="A31" s="10"/>
      <c r="B31" s="3"/>
      <c r="C31" s="3"/>
      <c r="D31" s="3"/>
      <c r="E31" s="3"/>
      <c r="F31" s="3"/>
      <c r="G31" s="4"/>
    </row>
    <row r="32" spans="1:7" x14ac:dyDescent="0.25">
      <c r="A32" s="10"/>
      <c r="B32" s="3"/>
      <c r="C32" s="3"/>
      <c r="D32" s="3"/>
      <c r="E32" s="3"/>
      <c r="F32" s="3"/>
      <c r="G32" s="4"/>
    </row>
    <row r="33" spans="1:7" x14ac:dyDescent="0.25">
      <c r="A33" s="10"/>
      <c r="B33" s="3"/>
      <c r="C33" s="3"/>
      <c r="D33" s="3"/>
      <c r="E33" s="3"/>
      <c r="F33" s="3"/>
      <c r="G33" s="4"/>
    </row>
    <row r="34" spans="1:7" x14ac:dyDescent="0.25">
      <c r="A34" s="10"/>
      <c r="B34" s="3"/>
      <c r="C34" s="3"/>
      <c r="D34" s="3"/>
      <c r="E34" s="3"/>
      <c r="F34" s="3"/>
      <c r="G34" s="4"/>
    </row>
    <row r="35" spans="1:7" x14ac:dyDescent="0.25">
      <c r="A35" s="10"/>
      <c r="B35" s="3"/>
      <c r="C35" s="3"/>
      <c r="D35" s="3"/>
      <c r="E35" s="3"/>
      <c r="F35" s="3"/>
      <c r="G35" s="4"/>
    </row>
    <row r="36" spans="1:7" ht="15.75" thickBot="1" x14ac:dyDescent="0.3">
      <c r="A36" s="11"/>
      <c r="B36" s="5"/>
      <c r="C36" s="5"/>
      <c r="D36" s="5"/>
      <c r="E36" s="5"/>
      <c r="F36" s="5"/>
      <c r="G36" s="6"/>
    </row>
  </sheetData>
  <mergeCells count="9">
    <mergeCell ref="A7:G7"/>
    <mergeCell ref="A8:G8"/>
    <mergeCell ref="A10:G10"/>
    <mergeCell ref="A1:G1"/>
    <mergeCell ref="A2:G2"/>
    <mergeCell ref="A3:G3"/>
    <mergeCell ref="A4:G4"/>
    <mergeCell ref="A5:G5"/>
    <mergeCell ref="A6:G6"/>
  </mergeCells>
  <printOptions horizontalCentered="1"/>
  <pageMargins left="0.19685039370078741" right="0.19685039370078741" top="0.39370078740157483" bottom="0.3937007874015748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3"/>
  <sheetViews>
    <sheetView topLeftCell="A9" workbookViewId="0">
      <selection activeCell="C13" sqref="C13"/>
    </sheetView>
  </sheetViews>
  <sheetFormatPr baseColWidth="10" defaultRowHeight="15" x14ac:dyDescent="0.25"/>
  <cols>
    <col min="1" max="1" width="6.28515625" customWidth="1"/>
    <col min="2" max="2" width="31.28515625" customWidth="1"/>
    <col min="3" max="3" width="20.42578125" customWidth="1"/>
    <col min="4" max="4" width="22.85546875" customWidth="1"/>
    <col min="5" max="5" width="15" customWidth="1"/>
    <col min="8" max="8" width="16.42578125" customWidth="1"/>
    <col min="9" max="9" width="22.28515625" customWidth="1"/>
  </cols>
  <sheetData>
    <row r="1" spans="1:9" ht="15.75" x14ac:dyDescent="0.25">
      <c r="A1" s="105" t="s">
        <v>0</v>
      </c>
      <c r="B1" s="105"/>
      <c r="C1" s="105"/>
      <c r="D1" s="105"/>
      <c r="E1" s="105"/>
      <c r="F1" s="105"/>
      <c r="G1" s="105"/>
      <c r="H1" s="105"/>
      <c r="I1" s="105"/>
    </row>
    <row r="2" spans="1:9" ht="15.75" x14ac:dyDescent="0.25">
      <c r="A2" s="105" t="s">
        <v>1</v>
      </c>
      <c r="B2" s="105"/>
      <c r="C2" s="105"/>
      <c r="D2" s="105"/>
      <c r="E2" s="105"/>
      <c r="F2" s="105"/>
      <c r="G2" s="105"/>
      <c r="H2" s="105"/>
      <c r="I2" s="105"/>
    </row>
    <row r="3" spans="1:9" ht="15.75" x14ac:dyDescent="0.25">
      <c r="A3" s="106" t="s">
        <v>2</v>
      </c>
      <c r="B3" s="106"/>
      <c r="C3" s="106"/>
      <c r="D3" s="106"/>
      <c r="E3" s="106"/>
      <c r="F3" s="106"/>
      <c r="G3" s="106"/>
      <c r="H3" s="106"/>
      <c r="I3" s="106"/>
    </row>
    <row r="4" spans="1:9" ht="15.75" x14ac:dyDescent="0.25">
      <c r="A4" s="105" t="s">
        <v>3</v>
      </c>
      <c r="B4" s="105"/>
      <c r="C4" s="105"/>
      <c r="D4" s="105"/>
      <c r="E4" s="105"/>
      <c r="F4" s="105"/>
      <c r="G4" s="105"/>
      <c r="H4" s="105"/>
      <c r="I4" s="105"/>
    </row>
    <row r="5" spans="1:9" ht="15.75" x14ac:dyDescent="0.25">
      <c r="A5" s="105" t="s">
        <v>4</v>
      </c>
      <c r="B5" s="105"/>
      <c r="C5" s="105"/>
      <c r="D5" s="105"/>
      <c r="E5" s="105"/>
      <c r="F5" s="105"/>
      <c r="G5" s="105"/>
      <c r="H5" s="105"/>
      <c r="I5" s="105"/>
    </row>
    <row r="6" spans="1:9" ht="15.75" x14ac:dyDescent="0.25">
      <c r="A6" s="105" t="s">
        <v>5</v>
      </c>
      <c r="B6" s="105"/>
      <c r="C6" s="105"/>
      <c r="D6" s="105"/>
      <c r="E6" s="105"/>
      <c r="F6" s="105"/>
      <c r="G6" s="105"/>
      <c r="H6" s="105"/>
      <c r="I6" s="105"/>
    </row>
    <row r="7" spans="1:9" ht="15.75" x14ac:dyDescent="0.25">
      <c r="A7" s="105" t="s">
        <v>6</v>
      </c>
      <c r="B7" s="105"/>
      <c r="C7" s="105"/>
      <c r="D7" s="105"/>
      <c r="E7" s="105"/>
      <c r="F7" s="105"/>
      <c r="G7" s="105"/>
      <c r="H7" s="105"/>
      <c r="I7" s="105"/>
    </row>
    <row r="8" spans="1:9" ht="15.75" x14ac:dyDescent="0.25">
      <c r="A8" s="105" t="s">
        <v>93</v>
      </c>
      <c r="B8" s="105"/>
      <c r="C8" s="105"/>
      <c r="D8" s="105"/>
      <c r="E8" s="105"/>
      <c r="F8" s="105"/>
      <c r="G8" s="105"/>
      <c r="H8" s="105"/>
      <c r="I8" s="105"/>
    </row>
    <row r="9" spans="1:9" ht="15.75" x14ac:dyDescent="0.25">
      <c r="A9" s="38"/>
      <c r="B9" s="38"/>
      <c r="C9" s="38"/>
      <c r="D9" s="38"/>
      <c r="E9" s="38"/>
      <c r="F9" s="38"/>
      <c r="G9" s="38"/>
      <c r="H9" s="38"/>
      <c r="I9" s="38"/>
    </row>
    <row r="10" spans="1:9" ht="21" customHeight="1" thickBot="1" x14ac:dyDescent="0.4">
      <c r="A10" s="107" t="s">
        <v>111</v>
      </c>
      <c r="B10" s="107"/>
      <c r="C10" s="107"/>
      <c r="D10" s="107"/>
      <c r="E10" s="107"/>
      <c r="F10" s="107"/>
      <c r="G10" s="107"/>
      <c r="H10" s="107"/>
      <c r="I10" s="107"/>
    </row>
    <row r="11" spans="1:9" ht="32.1" customHeight="1" thickBot="1" x14ac:dyDescent="0.3">
      <c r="A11" s="42" t="s">
        <v>53</v>
      </c>
      <c r="B11" s="44" t="s">
        <v>86</v>
      </c>
      <c r="C11" s="43" t="s">
        <v>54</v>
      </c>
      <c r="D11" s="43" t="s">
        <v>55</v>
      </c>
      <c r="E11" s="40" t="s">
        <v>104</v>
      </c>
      <c r="F11" s="40" t="s">
        <v>102</v>
      </c>
      <c r="G11" s="43" t="s">
        <v>50</v>
      </c>
      <c r="H11" s="40" t="s">
        <v>56</v>
      </c>
      <c r="I11" s="41" t="s">
        <v>57</v>
      </c>
    </row>
    <row r="12" spans="1:9" x14ac:dyDescent="0.25">
      <c r="A12" s="7"/>
      <c r="B12" s="8"/>
      <c r="C12" s="8"/>
      <c r="D12" s="8"/>
      <c r="E12" s="8"/>
      <c r="F12" s="8"/>
      <c r="G12" s="8"/>
      <c r="H12" s="8"/>
      <c r="I12" s="9"/>
    </row>
    <row r="13" spans="1:9" x14ac:dyDescent="0.25">
      <c r="A13" s="10"/>
      <c r="B13" s="3"/>
      <c r="C13" s="3"/>
      <c r="D13" s="3"/>
      <c r="E13" s="3"/>
      <c r="F13" s="3"/>
      <c r="G13" s="3"/>
      <c r="H13" s="3"/>
      <c r="I13" s="4"/>
    </row>
    <row r="14" spans="1:9" x14ac:dyDescent="0.25">
      <c r="A14" s="10"/>
      <c r="B14" s="3"/>
      <c r="C14" s="3"/>
      <c r="D14" s="3"/>
      <c r="E14" s="3"/>
      <c r="F14" s="3"/>
      <c r="G14" s="3"/>
      <c r="H14" s="3"/>
      <c r="I14" s="4"/>
    </row>
    <row r="15" spans="1:9" x14ac:dyDescent="0.25">
      <c r="A15" s="10"/>
      <c r="B15" s="3"/>
      <c r="C15" s="3"/>
      <c r="D15" s="3"/>
      <c r="E15" s="3"/>
      <c r="F15" s="3"/>
      <c r="G15" s="3"/>
      <c r="H15" s="3"/>
      <c r="I15" s="4"/>
    </row>
    <row r="16" spans="1:9" x14ac:dyDescent="0.25">
      <c r="A16" s="10"/>
      <c r="B16" s="3"/>
      <c r="C16" s="3"/>
      <c r="D16" s="3"/>
      <c r="E16" s="3"/>
      <c r="F16" s="3"/>
      <c r="G16" s="3"/>
      <c r="H16" s="3"/>
      <c r="I16" s="4"/>
    </row>
    <row r="17" spans="1:9" x14ac:dyDescent="0.25">
      <c r="A17" s="10"/>
      <c r="B17" s="3"/>
      <c r="C17" s="3"/>
      <c r="D17" s="3"/>
      <c r="E17" s="3"/>
      <c r="F17" s="3"/>
      <c r="G17" s="3"/>
      <c r="H17" s="3"/>
      <c r="I17" s="4"/>
    </row>
    <row r="18" spans="1:9" x14ac:dyDescent="0.25">
      <c r="A18" s="10"/>
      <c r="B18" s="3"/>
      <c r="C18" s="3"/>
      <c r="D18" s="3"/>
      <c r="E18" s="3"/>
      <c r="F18" s="3"/>
      <c r="G18" s="3"/>
      <c r="H18" s="3"/>
      <c r="I18" s="4"/>
    </row>
    <row r="19" spans="1:9" x14ac:dyDescent="0.25">
      <c r="A19" s="10"/>
      <c r="B19" s="3"/>
      <c r="C19" s="3"/>
      <c r="D19" s="3"/>
      <c r="E19" s="3"/>
      <c r="F19" s="3"/>
      <c r="G19" s="3"/>
      <c r="H19" s="3"/>
      <c r="I19" s="4"/>
    </row>
    <row r="20" spans="1:9" x14ac:dyDescent="0.25">
      <c r="A20" s="10"/>
      <c r="B20" s="3"/>
      <c r="C20" s="3"/>
      <c r="D20" s="3"/>
      <c r="E20" s="3"/>
      <c r="F20" s="3"/>
      <c r="G20" s="3"/>
      <c r="H20" s="3"/>
      <c r="I20" s="4"/>
    </row>
    <row r="21" spans="1:9" x14ac:dyDescent="0.25">
      <c r="A21" s="10"/>
      <c r="B21" s="3"/>
      <c r="C21" s="3"/>
      <c r="D21" s="3"/>
      <c r="E21" s="3"/>
      <c r="F21" s="3"/>
      <c r="G21" s="3"/>
      <c r="H21" s="3"/>
      <c r="I21" s="4"/>
    </row>
    <row r="22" spans="1:9" x14ac:dyDescent="0.25">
      <c r="A22" s="10"/>
      <c r="B22" s="3"/>
      <c r="C22" s="3"/>
      <c r="D22" s="3"/>
      <c r="E22" s="3"/>
      <c r="F22" s="3"/>
      <c r="G22" s="3"/>
      <c r="H22" s="3"/>
      <c r="I22" s="4"/>
    </row>
    <row r="23" spans="1:9" x14ac:dyDescent="0.25">
      <c r="A23" s="10"/>
      <c r="B23" s="3"/>
      <c r="C23" s="3"/>
      <c r="D23" s="3"/>
      <c r="E23" s="3"/>
      <c r="F23" s="3"/>
      <c r="G23" s="3"/>
      <c r="H23" s="3"/>
      <c r="I23" s="4"/>
    </row>
    <row r="24" spans="1:9" x14ac:dyDescent="0.25">
      <c r="A24" s="10"/>
      <c r="B24" s="3"/>
      <c r="C24" s="3"/>
      <c r="D24" s="3"/>
      <c r="E24" s="3"/>
      <c r="F24" s="3"/>
      <c r="G24" s="3"/>
      <c r="H24" s="3"/>
      <c r="I24" s="4"/>
    </row>
    <row r="25" spans="1:9" x14ac:dyDescent="0.25">
      <c r="A25" s="10"/>
      <c r="B25" s="3"/>
      <c r="C25" s="3"/>
      <c r="D25" s="3"/>
      <c r="E25" s="3"/>
      <c r="F25" s="3"/>
      <c r="G25" s="3"/>
      <c r="H25" s="3"/>
      <c r="I25" s="4"/>
    </row>
    <row r="26" spans="1:9" x14ac:dyDescent="0.25">
      <c r="A26" s="10"/>
      <c r="B26" s="3"/>
      <c r="C26" s="3"/>
      <c r="D26" s="3"/>
      <c r="E26" s="3"/>
      <c r="F26" s="3"/>
      <c r="G26" s="3"/>
      <c r="H26" s="3"/>
      <c r="I26" s="4"/>
    </row>
    <row r="27" spans="1:9" x14ac:dyDescent="0.25">
      <c r="A27" s="10"/>
      <c r="B27" s="3"/>
      <c r="C27" s="3"/>
      <c r="D27" s="3"/>
      <c r="E27" s="3"/>
      <c r="F27" s="3"/>
      <c r="G27" s="3"/>
      <c r="H27" s="3"/>
      <c r="I27" s="4"/>
    </row>
    <row r="28" spans="1:9" x14ac:dyDescent="0.25">
      <c r="A28" s="10"/>
      <c r="B28" s="3"/>
      <c r="C28" s="3"/>
      <c r="D28" s="3"/>
      <c r="E28" s="3"/>
      <c r="F28" s="3"/>
      <c r="G28" s="3"/>
      <c r="H28" s="3"/>
      <c r="I28" s="4"/>
    </row>
    <row r="29" spans="1:9" x14ac:dyDescent="0.25">
      <c r="A29" s="10"/>
      <c r="B29" s="3"/>
      <c r="C29" s="3"/>
      <c r="D29" s="3"/>
      <c r="E29" s="3"/>
      <c r="F29" s="3"/>
      <c r="G29" s="3"/>
      <c r="H29" s="3"/>
      <c r="I29" s="4"/>
    </row>
    <row r="30" spans="1:9" x14ac:dyDescent="0.25">
      <c r="A30" s="10"/>
      <c r="B30" s="3"/>
      <c r="C30" s="3"/>
      <c r="D30" s="3"/>
      <c r="E30" s="3"/>
      <c r="F30" s="3"/>
      <c r="G30" s="3"/>
      <c r="H30" s="3"/>
      <c r="I30" s="4"/>
    </row>
    <row r="31" spans="1:9" x14ac:dyDescent="0.25">
      <c r="A31" s="10"/>
      <c r="B31" s="3"/>
      <c r="C31" s="3"/>
      <c r="D31" s="3"/>
      <c r="E31" s="3"/>
      <c r="F31" s="3"/>
      <c r="G31" s="3"/>
      <c r="H31" s="3"/>
      <c r="I31" s="4"/>
    </row>
    <row r="32" spans="1:9" x14ac:dyDescent="0.25">
      <c r="A32" s="10"/>
      <c r="B32" s="3"/>
      <c r="C32" s="3"/>
      <c r="D32" s="3"/>
      <c r="E32" s="3"/>
      <c r="F32" s="3"/>
      <c r="G32" s="3"/>
      <c r="H32" s="3"/>
      <c r="I32" s="4"/>
    </row>
    <row r="33" spans="1:9" x14ac:dyDescent="0.25">
      <c r="A33" s="10"/>
      <c r="B33" s="3"/>
      <c r="C33" s="3"/>
      <c r="D33" s="3"/>
      <c r="E33" s="3"/>
      <c r="F33" s="3"/>
      <c r="G33" s="3"/>
      <c r="H33" s="3"/>
      <c r="I33" s="4"/>
    </row>
    <row r="34" spans="1:9" x14ac:dyDescent="0.25">
      <c r="A34" s="10"/>
      <c r="B34" s="3"/>
      <c r="C34" s="3"/>
      <c r="D34" s="3"/>
      <c r="E34" s="3"/>
      <c r="F34" s="3"/>
      <c r="G34" s="3"/>
      <c r="H34" s="3"/>
      <c r="I34" s="4"/>
    </row>
    <row r="35" spans="1:9" x14ac:dyDescent="0.25">
      <c r="A35" s="10"/>
      <c r="B35" s="3"/>
      <c r="C35" s="3"/>
      <c r="D35" s="3"/>
      <c r="E35" s="3"/>
      <c r="F35" s="3"/>
      <c r="G35" s="3"/>
      <c r="H35" s="3"/>
      <c r="I35" s="4"/>
    </row>
    <row r="36" spans="1:9" x14ac:dyDescent="0.25">
      <c r="A36" s="10"/>
      <c r="B36" s="3"/>
      <c r="C36" s="3"/>
      <c r="D36" s="3"/>
      <c r="E36" s="3"/>
      <c r="F36" s="3"/>
      <c r="G36" s="3"/>
      <c r="H36" s="3"/>
      <c r="I36" s="4"/>
    </row>
    <row r="37" spans="1:9" x14ac:dyDescent="0.25">
      <c r="A37" s="10"/>
      <c r="B37" s="3"/>
      <c r="C37" s="3"/>
      <c r="D37" s="3"/>
      <c r="E37" s="3"/>
      <c r="F37" s="3"/>
      <c r="G37" s="3"/>
      <c r="H37" s="3"/>
      <c r="I37" s="4"/>
    </row>
    <row r="38" spans="1:9" x14ac:dyDescent="0.25">
      <c r="A38" s="10"/>
      <c r="B38" s="3"/>
      <c r="C38" s="3"/>
      <c r="D38" s="3"/>
      <c r="E38" s="3"/>
      <c r="F38" s="3"/>
      <c r="G38" s="3"/>
      <c r="H38" s="3"/>
      <c r="I38" s="4"/>
    </row>
    <row r="39" spans="1:9" x14ac:dyDescent="0.25">
      <c r="A39" s="10"/>
      <c r="B39" s="3"/>
      <c r="C39" s="3"/>
      <c r="D39" s="3"/>
      <c r="E39" s="3"/>
      <c r="F39" s="3"/>
      <c r="G39" s="3"/>
      <c r="H39" s="3"/>
      <c r="I39" s="4"/>
    </row>
    <row r="40" spans="1:9" x14ac:dyDescent="0.25">
      <c r="A40" s="10"/>
      <c r="B40" s="3"/>
      <c r="C40" s="3"/>
      <c r="D40" s="3"/>
      <c r="E40" s="3"/>
      <c r="F40" s="3"/>
      <c r="G40" s="3"/>
      <c r="H40" s="3"/>
      <c r="I40" s="4"/>
    </row>
    <row r="41" spans="1:9" x14ac:dyDescent="0.25">
      <c r="A41" s="10"/>
      <c r="B41" s="3"/>
      <c r="C41" s="3"/>
      <c r="D41" s="3"/>
      <c r="E41" s="3"/>
      <c r="F41" s="3"/>
      <c r="G41" s="3"/>
      <c r="H41" s="3"/>
      <c r="I41" s="4"/>
    </row>
    <row r="42" spans="1:9" x14ac:dyDescent="0.25">
      <c r="A42" s="10"/>
      <c r="B42" s="3"/>
      <c r="C42" s="3"/>
      <c r="D42" s="3"/>
      <c r="E42" s="3"/>
      <c r="F42" s="3"/>
      <c r="G42" s="3"/>
      <c r="H42" s="3"/>
      <c r="I42" s="4"/>
    </row>
    <row r="43" spans="1:9" x14ac:dyDescent="0.25">
      <c r="A43" s="10"/>
      <c r="B43" s="3"/>
      <c r="C43" s="3"/>
      <c r="D43" s="3"/>
      <c r="E43" s="3"/>
      <c r="F43" s="3"/>
      <c r="G43" s="3"/>
      <c r="H43" s="3"/>
      <c r="I43" s="4"/>
    </row>
    <row r="44" spans="1:9" x14ac:dyDescent="0.25">
      <c r="A44" s="10"/>
      <c r="B44" s="3"/>
      <c r="C44" s="3"/>
      <c r="D44" s="3"/>
      <c r="E44" s="3"/>
      <c r="F44" s="3"/>
      <c r="G44" s="3"/>
      <c r="H44" s="3"/>
      <c r="I44" s="4"/>
    </row>
    <row r="45" spans="1:9" x14ac:dyDescent="0.25">
      <c r="A45" s="10"/>
      <c r="B45" s="3"/>
      <c r="C45" s="3"/>
      <c r="D45" s="3"/>
      <c r="E45" s="3"/>
      <c r="F45" s="3"/>
      <c r="G45" s="3"/>
      <c r="H45" s="3"/>
      <c r="I45" s="4"/>
    </row>
    <row r="46" spans="1:9" x14ac:dyDescent="0.25">
      <c r="A46" s="10"/>
      <c r="B46" s="3"/>
      <c r="C46" s="3"/>
      <c r="D46" s="3"/>
      <c r="E46" s="3"/>
      <c r="F46" s="3"/>
      <c r="G46" s="3"/>
      <c r="H46" s="3"/>
      <c r="I46" s="4"/>
    </row>
    <row r="47" spans="1:9" x14ac:dyDescent="0.25">
      <c r="A47" s="10"/>
      <c r="B47" s="3"/>
      <c r="C47" s="3"/>
      <c r="D47" s="3"/>
      <c r="E47" s="3"/>
      <c r="F47" s="3"/>
      <c r="G47" s="3"/>
      <c r="H47" s="3"/>
      <c r="I47" s="4"/>
    </row>
    <row r="48" spans="1:9" x14ac:dyDescent="0.25">
      <c r="A48" s="10"/>
      <c r="B48" s="3"/>
      <c r="C48" s="3"/>
      <c r="D48" s="3"/>
      <c r="E48" s="3"/>
      <c r="F48" s="3"/>
      <c r="G48" s="3"/>
      <c r="H48" s="3"/>
      <c r="I48" s="4"/>
    </row>
    <row r="49" spans="1:9" x14ac:dyDescent="0.25">
      <c r="A49" s="10"/>
      <c r="B49" s="3"/>
      <c r="C49" s="3"/>
      <c r="D49" s="3"/>
      <c r="E49" s="3"/>
      <c r="F49" s="3"/>
      <c r="G49" s="3"/>
      <c r="H49" s="3"/>
      <c r="I49" s="4"/>
    </row>
    <row r="50" spans="1:9" x14ac:dyDescent="0.25">
      <c r="A50" s="10"/>
      <c r="B50" s="3"/>
      <c r="C50" s="3"/>
      <c r="D50" s="3"/>
      <c r="E50" s="3"/>
      <c r="F50" s="3"/>
      <c r="G50" s="3"/>
      <c r="H50" s="3"/>
      <c r="I50" s="4"/>
    </row>
    <row r="51" spans="1:9" x14ac:dyDescent="0.25">
      <c r="A51" s="10"/>
      <c r="B51" s="3"/>
      <c r="C51" s="3"/>
      <c r="D51" s="3"/>
      <c r="E51" s="3"/>
      <c r="F51" s="3"/>
      <c r="G51" s="3"/>
      <c r="H51" s="3"/>
      <c r="I51" s="4"/>
    </row>
    <row r="52" spans="1:9" x14ac:dyDescent="0.25">
      <c r="A52" s="10"/>
      <c r="B52" s="3"/>
      <c r="C52" s="3"/>
      <c r="D52" s="3"/>
      <c r="E52" s="3"/>
      <c r="F52" s="3"/>
      <c r="G52" s="3"/>
      <c r="H52" s="3"/>
      <c r="I52" s="4"/>
    </row>
    <row r="53" spans="1:9" ht="15.75" thickBot="1" x14ac:dyDescent="0.3">
      <c r="A53" s="11"/>
      <c r="B53" s="5"/>
      <c r="C53" s="5"/>
      <c r="D53" s="5"/>
      <c r="E53" s="5"/>
      <c r="F53" s="5"/>
      <c r="G53" s="5"/>
      <c r="H53" s="5"/>
      <c r="I53" s="6"/>
    </row>
  </sheetData>
  <mergeCells count="9">
    <mergeCell ref="A1:I1"/>
    <mergeCell ref="A2:I2"/>
    <mergeCell ref="A3:I3"/>
    <mergeCell ref="A4:I4"/>
    <mergeCell ref="A10:I10"/>
    <mergeCell ref="A8:I8"/>
    <mergeCell ref="A5:I5"/>
    <mergeCell ref="A6:I6"/>
    <mergeCell ref="A7:I7"/>
  </mergeCells>
  <printOptions horizontalCentered="1"/>
  <pageMargins left="0.19685039370078741" right="0.19685039370078741" top="0.39370078740157483" bottom="0.39370078740157483" header="0.31496062992125984" footer="0.31496062992125984"/>
  <pageSetup paperSize="2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144"/>
  <sheetViews>
    <sheetView tabSelected="1" view="pageBreakPreview" topLeftCell="A135" zoomScaleNormal="100" zoomScaleSheetLayoutView="100" zoomScalePageLayoutView="69" workbookViewId="0">
      <selection activeCell="C143" sqref="C143"/>
    </sheetView>
  </sheetViews>
  <sheetFormatPr baseColWidth="10" defaultRowHeight="15" x14ac:dyDescent="0.25"/>
  <cols>
    <col min="1" max="1" width="4.28515625" bestFit="1" customWidth="1"/>
    <col min="2" max="2" width="11.85546875" customWidth="1"/>
    <col min="3" max="3" width="35.85546875" style="73" customWidth="1"/>
    <col min="4" max="4" width="40.140625" style="75" customWidth="1"/>
    <col min="5" max="5" width="30" style="75" customWidth="1"/>
    <col min="6" max="6" width="14.7109375" customWidth="1"/>
    <col min="7" max="7" width="13.140625" customWidth="1"/>
    <col min="8" max="8" width="16.28515625" customWidth="1"/>
    <col min="9" max="9" width="16" customWidth="1"/>
    <col min="10" max="10" width="14.5703125" customWidth="1"/>
    <col min="11" max="12" width="15" customWidth="1"/>
    <col min="13" max="13" width="12" customWidth="1"/>
    <col min="14" max="14" width="13.140625" customWidth="1"/>
    <col min="15" max="15" width="20" customWidth="1"/>
    <col min="16" max="16" width="13.85546875" customWidth="1"/>
    <col min="17" max="17" width="14.7109375" style="71" customWidth="1"/>
    <col min="18" max="18" width="14.5703125" customWidth="1"/>
  </cols>
  <sheetData>
    <row r="1" spans="1:18" s="76" customFormat="1" ht="15.75" x14ac:dyDescent="0.25">
      <c r="A1" s="108" t="s">
        <v>265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</row>
    <row r="2" spans="1:18" s="76" customFormat="1" ht="15.75" x14ac:dyDescent="0.25">
      <c r="A2" s="108" t="s">
        <v>266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</row>
    <row r="3" spans="1:18" s="76" customFormat="1" ht="15.75" x14ac:dyDescent="0.25">
      <c r="A3" s="109" t="s">
        <v>267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</row>
    <row r="4" spans="1:18" s="76" customFormat="1" ht="15.75" x14ac:dyDescent="0.25">
      <c r="A4" s="108" t="s">
        <v>268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</row>
    <row r="5" spans="1:18" s="76" customFormat="1" ht="15.75" x14ac:dyDescent="0.25">
      <c r="A5" s="108" t="s">
        <v>276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</row>
    <row r="6" spans="1:18" s="76" customFormat="1" ht="15.75" x14ac:dyDescent="0.25">
      <c r="A6" s="108" t="s">
        <v>361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</row>
    <row r="7" spans="1:18" s="76" customFormat="1" ht="15.75" x14ac:dyDescent="0.25">
      <c r="A7" s="108" t="s">
        <v>360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</row>
    <row r="8" spans="1:18" ht="10.5" customHeight="1" x14ac:dyDescent="0.25">
      <c r="A8" s="39"/>
      <c r="B8" s="39"/>
      <c r="C8" s="72"/>
      <c r="D8" s="74"/>
      <c r="E8" s="74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70"/>
      <c r="R8" s="39"/>
    </row>
    <row r="9" spans="1:18" ht="21" customHeight="1" x14ac:dyDescent="0.25">
      <c r="A9" s="104" t="s">
        <v>269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</row>
    <row r="10" spans="1:18" s="79" customFormat="1" ht="40.5" customHeight="1" x14ac:dyDescent="0.25">
      <c r="A10" s="95" t="s">
        <v>58</v>
      </c>
      <c r="B10" s="95" t="s">
        <v>59</v>
      </c>
      <c r="C10" s="96" t="s">
        <v>84</v>
      </c>
      <c r="D10" s="96" t="s">
        <v>54</v>
      </c>
      <c r="E10" s="96" t="s">
        <v>55</v>
      </c>
      <c r="F10" s="96" t="s">
        <v>60</v>
      </c>
      <c r="G10" s="96" t="s">
        <v>65</v>
      </c>
      <c r="H10" s="96" t="s">
        <v>125</v>
      </c>
      <c r="I10" s="96" t="s">
        <v>61</v>
      </c>
      <c r="J10" s="96" t="s">
        <v>62</v>
      </c>
      <c r="K10" s="96" t="s">
        <v>63</v>
      </c>
      <c r="L10" s="96" t="s">
        <v>64</v>
      </c>
      <c r="M10" s="96" t="s">
        <v>124</v>
      </c>
      <c r="N10" s="96" t="s">
        <v>123</v>
      </c>
      <c r="O10" s="96" t="s">
        <v>68</v>
      </c>
      <c r="P10" s="96" t="s">
        <v>85</v>
      </c>
      <c r="Q10" s="97" t="s">
        <v>66</v>
      </c>
      <c r="R10" s="96" t="s">
        <v>67</v>
      </c>
    </row>
    <row r="11" spans="1:18" s="77" customFormat="1" ht="32.1" customHeight="1" x14ac:dyDescent="0.25">
      <c r="A11" s="81">
        <v>1</v>
      </c>
      <c r="B11" s="82" t="s">
        <v>286</v>
      </c>
      <c r="C11" s="98" t="s">
        <v>282</v>
      </c>
      <c r="D11" s="83" t="s">
        <v>288</v>
      </c>
      <c r="E11" s="84" t="s">
        <v>330</v>
      </c>
      <c r="F11" s="85">
        <v>17500</v>
      </c>
      <c r="G11" s="85">
        <v>0</v>
      </c>
      <c r="H11" s="85">
        <v>6500</v>
      </c>
      <c r="I11" s="85">
        <v>0</v>
      </c>
      <c r="J11" s="85">
        <v>375.0000000000004</v>
      </c>
      <c r="K11" s="85">
        <v>0</v>
      </c>
      <c r="L11" s="85">
        <v>0</v>
      </c>
      <c r="M11" s="85">
        <v>250.00000000000006</v>
      </c>
      <c r="N11" s="85">
        <v>6500</v>
      </c>
      <c r="O11" s="85">
        <v>12000</v>
      </c>
      <c r="P11" s="85">
        <v>0</v>
      </c>
      <c r="Q11" s="85">
        <v>43125</v>
      </c>
      <c r="R11" s="80">
        <v>0</v>
      </c>
    </row>
    <row r="12" spans="1:18" s="77" customFormat="1" ht="32.1" customHeight="1" x14ac:dyDescent="0.25">
      <c r="A12" s="81">
        <v>2</v>
      </c>
      <c r="B12" s="82" t="s">
        <v>287</v>
      </c>
      <c r="C12" s="98" t="s">
        <v>285</v>
      </c>
      <c r="D12" s="83" t="s">
        <v>323</v>
      </c>
      <c r="E12" s="84" t="s">
        <v>330</v>
      </c>
      <c r="F12" s="86">
        <v>25000</v>
      </c>
      <c r="G12" s="85">
        <v>0</v>
      </c>
      <c r="H12" s="85">
        <v>0</v>
      </c>
      <c r="I12" s="85">
        <v>0</v>
      </c>
      <c r="J12" s="85">
        <v>375.0000000000004</v>
      </c>
      <c r="K12" s="85">
        <v>0</v>
      </c>
      <c r="L12" s="85">
        <v>0</v>
      </c>
      <c r="M12" s="85">
        <v>250.00000000000006</v>
      </c>
      <c r="N12" s="85">
        <v>0</v>
      </c>
      <c r="O12" s="85">
        <v>0</v>
      </c>
      <c r="P12" s="85">
        <v>0</v>
      </c>
      <c r="Q12" s="85">
        <v>25625</v>
      </c>
      <c r="R12" s="80">
        <v>0</v>
      </c>
    </row>
    <row r="13" spans="1:18" s="77" customFormat="1" ht="32.1" customHeight="1" x14ac:dyDescent="0.25">
      <c r="A13" s="81">
        <v>3</v>
      </c>
      <c r="B13" s="82" t="s">
        <v>287</v>
      </c>
      <c r="C13" s="98" t="s">
        <v>283</v>
      </c>
      <c r="D13" s="83" t="s">
        <v>324</v>
      </c>
      <c r="E13" s="84" t="s">
        <v>289</v>
      </c>
      <c r="F13" s="86">
        <v>22000</v>
      </c>
      <c r="G13" s="85">
        <v>0</v>
      </c>
      <c r="H13" s="85">
        <v>0</v>
      </c>
      <c r="I13" s="85">
        <v>0</v>
      </c>
      <c r="J13" s="85">
        <v>375.0000000000004</v>
      </c>
      <c r="K13" s="85">
        <v>0</v>
      </c>
      <c r="L13" s="85">
        <v>0</v>
      </c>
      <c r="M13" s="85">
        <v>250.00000000000006</v>
      </c>
      <c r="N13" s="85">
        <v>0</v>
      </c>
      <c r="O13" s="85">
        <v>0</v>
      </c>
      <c r="P13" s="85">
        <v>0</v>
      </c>
      <c r="Q13" s="85">
        <v>22625</v>
      </c>
      <c r="R13" s="80">
        <v>0</v>
      </c>
    </row>
    <row r="14" spans="1:18" s="77" customFormat="1" ht="32.1" customHeight="1" x14ac:dyDescent="0.25">
      <c r="A14" s="81">
        <v>4</v>
      </c>
      <c r="B14" s="82" t="s">
        <v>287</v>
      </c>
      <c r="C14" s="98" t="s">
        <v>284</v>
      </c>
      <c r="D14" s="83" t="s">
        <v>325</v>
      </c>
      <c r="E14" s="84" t="s">
        <v>290</v>
      </c>
      <c r="F14" s="86">
        <v>22000</v>
      </c>
      <c r="G14" s="85">
        <v>0</v>
      </c>
      <c r="H14" s="85">
        <v>0</v>
      </c>
      <c r="I14" s="85">
        <v>0</v>
      </c>
      <c r="J14" s="85">
        <v>375.0000000000004</v>
      </c>
      <c r="K14" s="85">
        <v>0</v>
      </c>
      <c r="L14" s="85">
        <v>0</v>
      </c>
      <c r="M14" s="85">
        <v>250.00000000000006</v>
      </c>
      <c r="N14" s="85">
        <v>0</v>
      </c>
      <c r="O14" s="85">
        <v>0</v>
      </c>
      <c r="P14" s="85">
        <v>0</v>
      </c>
      <c r="Q14" s="85">
        <v>22625</v>
      </c>
      <c r="R14" s="80">
        <f>1262+406</f>
        <v>1668</v>
      </c>
    </row>
    <row r="15" spans="1:18" s="77" customFormat="1" ht="32.1" customHeight="1" x14ac:dyDescent="0.25">
      <c r="A15" s="81">
        <v>5</v>
      </c>
      <c r="B15" s="82" t="s">
        <v>287</v>
      </c>
      <c r="C15" s="98" t="s">
        <v>326</v>
      </c>
      <c r="D15" s="83" t="s">
        <v>327</v>
      </c>
      <c r="E15" s="84" t="s">
        <v>293</v>
      </c>
      <c r="F15" s="86">
        <v>22000</v>
      </c>
      <c r="G15" s="85">
        <v>0</v>
      </c>
      <c r="H15" s="85">
        <v>0</v>
      </c>
      <c r="I15" s="85">
        <v>0</v>
      </c>
      <c r="J15" s="85">
        <v>375.0000000000004</v>
      </c>
      <c r="K15" s="85">
        <v>0</v>
      </c>
      <c r="L15" s="85">
        <v>0</v>
      </c>
      <c r="M15" s="85">
        <v>250.00000000000006</v>
      </c>
      <c r="N15" s="85">
        <v>0</v>
      </c>
      <c r="O15" s="85">
        <v>0</v>
      </c>
      <c r="P15" s="85">
        <v>0</v>
      </c>
      <c r="Q15" s="85">
        <v>22625</v>
      </c>
      <c r="R15" s="80">
        <v>0</v>
      </c>
    </row>
    <row r="16" spans="1:18" s="77" customFormat="1" ht="32.1" customHeight="1" x14ac:dyDescent="0.25">
      <c r="A16" s="81">
        <v>6</v>
      </c>
      <c r="B16" s="82" t="s">
        <v>287</v>
      </c>
      <c r="C16" s="99" t="s">
        <v>354</v>
      </c>
      <c r="D16" s="88" t="s">
        <v>355</v>
      </c>
      <c r="E16" s="84" t="s">
        <v>347</v>
      </c>
      <c r="F16" s="86">
        <v>22000</v>
      </c>
      <c r="G16" s="85">
        <v>0</v>
      </c>
      <c r="H16" s="85">
        <v>0</v>
      </c>
      <c r="I16" s="85">
        <v>0</v>
      </c>
      <c r="J16" s="85">
        <v>375.0000000000004</v>
      </c>
      <c r="K16" s="85">
        <v>0</v>
      </c>
      <c r="L16" s="85">
        <v>0</v>
      </c>
      <c r="M16" s="85">
        <v>250.00000000000006</v>
      </c>
      <c r="N16" s="85">
        <v>0</v>
      </c>
      <c r="O16" s="85">
        <v>0</v>
      </c>
      <c r="P16" s="85">
        <v>0</v>
      </c>
      <c r="Q16" s="85">
        <v>22625</v>
      </c>
      <c r="R16" s="80">
        <v>0</v>
      </c>
    </row>
    <row r="17" spans="1:18" s="77" customFormat="1" ht="32.1" customHeight="1" x14ac:dyDescent="0.25">
      <c r="A17" s="81">
        <v>7</v>
      </c>
      <c r="B17" s="82" t="s">
        <v>216</v>
      </c>
      <c r="C17" s="98" t="s">
        <v>126</v>
      </c>
      <c r="D17" s="83" t="s">
        <v>217</v>
      </c>
      <c r="E17" s="83" t="s">
        <v>330</v>
      </c>
      <c r="F17" s="85">
        <v>9000</v>
      </c>
      <c r="G17" s="85">
        <v>0</v>
      </c>
      <c r="H17" s="85">
        <v>0</v>
      </c>
      <c r="I17" s="85">
        <v>0</v>
      </c>
      <c r="J17" s="85">
        <v>0</v>
      </c>
      <c r="K17" s="85">
        <v>0</v>
      </c>
      <c r="L17" s="85">
        <v>0</v>
      </c>
      <c r="M17" s="85">
        <v>250.00000000000003</v>
      </c>
      <c r="N17" s="85">
        <v>2250</v>
      </c>
      <c r="O17" s="85">
        <v>0</v>
      </c>
      <c r="P17" s="85">
        <v>0</v>
      </c>
      <c r="Q17" s="85">
        <v>11500</v>
      </c>
      <c r="R17" s="80">
        <v>0</v>
      </c>
    </row>
    <row r="18" spans="1:18" s="77" customFormat="1" ht="32.1" customHeight="1" x14ac:dyDescent="0.25">
      <c r="A18" s="81">
        <v>8</v>
      </c>
      <c r="B18" s="82" t="s">
        <v>216</v>
      </c>
      <c r="C18" s="98" t="s">
        <v>127</v>
      </c>
      <c r="D18" s="83" t="s">
        <v>218</v>
      </c>
      <c r="E18" s="83" t="s">
        <v>330</v>
      </c>
      <c r="F18" s="85">
        <v>7000</v>
      </c>
      <c r="G18" s="85">
        <v>0</v>
      </c>
      <c r="H18" s="85">
        <v>0</v>
      </c>
      <c r="I18" s="85">
        <v>0</v>
      </c>
      <c r="J18" s="85">
        <v>0</v>
      </c>
      <c r="K18" s="85">
        <v>0</v>
      </c>
      <c r="L18" s="85">
        <v>0</v>
      </c>
      <c r="M18" s="85">
        <v>250.00000000000003</v>
      </c>
      <c r="N18" s="85">
        <v>1750</v>
      </c>
      <c r="O18" s="85">
        <v>0</v>
      </c>
      <c r="P18" s="85">
        <v>0</v>
      </c>
      <c r="Q18" s="85">
        <v>9000</v>
      </c>
      <c r="R18" s="80">
        <v>0</v>
      </c>
    </row>
    <row r="19" spans="1:18" s="77" customFormat="1" ht="32.1" customHeight="1" x14ac:dyDescent="0.25">
      <c r="A19" s="81">
        <v>9</v>
      </c>
      <c r="B19" s="82" t="s">
        <v>216</v>
      </c>
      <c r="C19" s="98" t="s">
        <v>129</v>
      </c>
      <c r="D19" s="83" t="s">
        <v>221</v>
      </c>
      <c r="E19" s="83" t="s">
        <v>331</v>
      </c>
      <c r="F19" s="86">
        <v>8000</v>
      </c>
      <c r="G19" s="85">
        <v>0</v>
      </c>
      <c r="H19" s="85">
        <v>0</v>
      </c>
      <c r="I19" s="85">
        <v>0</v>
      </c>
      <c r="J19" s="86">
        <v>0</v>
      </c>
      <c r="K19" s="85">
        <v>0</v>
      </c>
      <c r="L19" s="85">
        <v>0</v>
      </c>
      <c r="M19" s="85">
        <v>250.00000000000003</v>
      </c>
      <c r="N19" s="85">
        <v>2000.0000000000002</v>
      </c>
      <c r="O19" s="85">
        <v>0</v>
      </c>
      <c r="P19" s="85">
        <v>0</v>
      </c>
      <c r="Q19" s="85">
        <v>10250.000000000002</v>
      </c>
      <c r="R19" s="80">
        <v>0</v>
      </c>
    </row>
    <row r="20" spans="1:18" s="77" customFormat="1" ht="32.1" customHeight="1" x14ac:dyDescent="0.25">
      <c r="A20" s="81">
        <v>10</v>
      </c>
      <c r="B20" s="82" t="s">
        <v>216</v>
      </c>
      <c r="C20" s="98" t="s">
        <v>130</v>
      </c>
      <c r="D20" s="84" t="s">
        <v>222</v>
      </c>
      <c r="E20" s="83" t="s">
        <v>332</v>
      </c>
      <c r="F20" s="86">
        <v>15000</v>
      </c>
      <c r="G20" s="85">
        <v>0</v>
      </c>
      <c r="H20" s="85">
        <v>0</v>
      </c>
      <c r="I20" s="85">
        <v>0</v>
      </c>
      <c r="J20" s="86">
        <v>375</v>
      </c>
      <c r="K20" s="85">
        <v>0</v>
      </c>
      <c r="L20" s="85">
        <v>0</v>
      </c>
      <c r="M20" s="85">
        <v>250.00000000000003</v>
      </c>
      <c r="N20" s="86">
        <v>3750</v>
      </c>
      <c r="O20" s="85">
        <v>0</v>
      </c>
      <c r="P20" s="85">
        <v>0</v>
      </c>
      <c r="Q20" s="85">
        <v>19375</v>
      </c>
      <c r="R20" s="80">
        <v>0</v>
      </c>
    </row>
    <row r="21" spans="1:18" s="77" customFormat="1" ht="32.1" customHeight="1" x14ac:dyDescent="0.25">
      <c r="A21" s="81">
        <v>11</v>
      </c>
      <c r="B21" s="82" t="s">
        <v>216</v>
      </c>
      <c r="C21" s="98" t="s">
        <v>131</v>
      </c>
      <c r="D21" s="83" t="s">
        <v>223</v>
      </c>
      <c r="E21" s="83" t="s">
        <v>332</v>
      </c>
      <c r="F21" s="86">
        <v>8000</v>
      </c>
      <c r="G21" s="85">
        <v>0</v>
      </c>
      <c r="H21" s="85">
        <v>0</v>
      </c>
      <c r="I21" s="85">
        <v>0</v>
      </c>
      <c r="J21" s="86">
        <v>0</v>
      </c>
      <c r="K21" s="85">
        <v>0</v>
      </c>
      <c r="L21" s="85">
        <v>0</v>
      </c>
      <c r="M21" s="85">
        <v>250.00000000000003</v>
      </c>
      <c r="N21" s="85">
        <v>2000.0000000000002</v>
      </c>
      <c r="O21" s="85">
        <v>0</v>
      </c>
      <c r="P21" s="85">
        <v>0</v>
      </c>
      <c r="Q21" s="85">
        <v>10250.000000000002</v>
      </c>
      <c r="R21" s="80">
        <v>0</v>
      </c>
    </row>
    <row r="22" spans="1:18" s="77" customFormat="1" ht="32.1" customHeight="1" x14ac:dyDescent="0.25">
      <c r="A22" s="81">
        <v>12</v>
      </c>
      <c r="B22" s="82" t="s">
        <v>216</v>
      </c>
      <c r="C22" s="98" t="s">
        <v>132</v>
      </c>
      <c r="D22" s="83" t="s">
        <v>224</v>
      </c>
      <c r="E22" s="83" t="s">
        <v>292</v>
      </c>
      <c r="F22" s="85">
        <v>15000</v>
      </c>
      <c r="G22" s="85">
        <v>0</v>
      </c>
      <c r="H22" s="85">
        <v>0</v>
      </c>
      <c r="I22" s="85">
        <v>0</v>
      </c>
      <c r="J22" s="85">
        <v>375</v>
      </c>
      <c r="K22" s="85">
        <v>0</v>
      </c>
      <c r="L22" s="85">
        <v>0</v>
      </c>
      <c r="M22" s="85">
        <v>250.00000000000003</v>
      </c>
      <c r="N22" s="85">
        <v>3750</v>
      </c>
      <c r="O22" s="85">
        <v>0</v>
      </c>
      <c r="P22" s="85">
        <v>0</v>
      </c>
      <c r="Q22" s="85">
        <v>19375</v>
      </c>
      <c r="R22" s="80">
        <v>0</v>
      </c>
    </row>
    <row r="23" spans="1:18" s="77" customFormat="1" ht="32.1" customHeight="1" x14ac:dyDescent="0.25">
      <c r="A23" s="81">
        <v>13</v>
      </c>
      <c r="B23" s="82" t="s">
        <v>216</v>
      </c>
      <c r="C23" s="98" t="s">
        <v>133</v>
      </c>
      <c r="D23" s="83" t="s">
        <v>225</v>
      </c>
      <c r="E23" s="83" t="s">
        <v>292</v>
      </c>
      <c r="F23" s="86">
        <v>8000</v>
      </c>
      <c r="G23" s="85">
        <v>0</v>
      </c>
      <c r="H23" s="85">
        <v>0</v>
      </c>
      <c r="I23" s="85">
        <v>0</v>
      </c>
      <c r="J23" s="86">
        <v>0</v>
      </c>
      <c r="K23" s="85">
        <v>0</v>
      </c>
      <c r="L23" s="85">
        <v>0</v>
      </c>
      <c r="M23" s="85">
        <v>250.00000000000003</v>
      </c>
      <c r="N23" s="85">
        <v>2000.0000000000002</v>
      </c>
      <c r="O23" s="85">
        <v>0</v>
      </c>
      <c r="P23" s="85">
        <v>0</v>
      </c>
      <c r="Q23" s="85">
        <v>10250.000000000002</v>
      </c>
      <c r="R23" s="80">
        <v>0</v>
      </c>
    </row>
    <row r="24" spans="1:18" s="77" customFormat="1" ht="32.1" customHeight="1" x14ac:dyDescent="0.25">
      <c r="A24" s="81">
        <v>14</v>
      </c>
      <c r="B24" s="82" t="s">
        <v>216</v>
      </c>
      <c r="C24" s="98" t="s">
        <v>134</v>
      </c>
      <c r="D24" s="84" t="s">
        <v>226</v>
      </c>
      <c r="E24" s="83" t="s">
        <v>333</v>
      </c>
      <c r="F24" s="86">
        <v>8000</v>
      </c>
      <c r="G24" s="85">
        <v>0</v>
      </c>
      <c r="H24" s="85">
        <v>0</v>
      </c>
      <c r="I24" s="85">
        <v>0</v>
      </c>
      <c r="J24" s="86">
        <v>0</v>
      </c>
      <c r="K24" s="85">
        <v>0</v>
      </c>
      <c r="L24" s="85">
        <v>0</v>
      </c>
      <c r="M24" s="85">
        <v>250.00000000000003</v>
      </c>
      <c r="N24" s="85">
        <v>2000.0000000000002</v>
      </c>
      <c r="O24" s="85">
        <v>0</v>
      </c>
      <c r="P24" s="85">
        <v>0</v>
      </c>
      <c r="Q24" s="85">
        <v>10250.000000000002</v>
      </c>
      <c r="R24" s="80">
        <v>0</v>
      </c>
    </row>
    <row r="25" spans="1:18" s="77" customFormat="1" ht="32.1" customHeight="1" x14ac:dyDescent="0.25">
      <c r="A25" s="81">
        <v>15</v>
      </c>
      <c r="B25" s="82" t="s">
        <v>216</v>
      </c>
      <c r="C25" s="98" t="s">
        <v>135</v>
      </c>
      <c r="D25" s="84" t="s">
        <v>227</v>
      </c>
      <c r="E25" s="83" t="s">
        <v>333</v>
      </c>
      <c r="F25" s="86">
        <v>5500</v>
      </c>
      <c r="G25" s="85">
        <v>0</v>
      </c>
      <c r="H25" s="85">
        <v>0</v>
      </c>
      <c r="I25" s="85">
        <v>0</v>
      </c>
      <c r="J25" s="86">
        <v>0</v>
      </c>
      <c r="K25" s="85">
        <v>0</v>
      </c>
      <c r="L25" s="85">
        <v>0</v>
      </c>
      <c r="M25" s="85">
        <v>250.00000000000003</v>
      </c>
      <c r="N25" s="85">
        <v>1375</v>
      </c>
      <c r="O25" s="85">
        <v>0</v>
      </c>
      <c r="P25" s="85">
        <v>0</v>
      </c>
      <c r="Q25" s="85">
        <v>7125</v>
      </c>
      <c r="R25" s="80">
        <f>553+536</f>
        <v>1089</v>
      </c>
    </row>
    <row r="26" spans="1:18" s="77" customFormat="1" ht="32.1" customHeight="1" x14ac:dyDescent="0.25">
      <c r="A26" s="81">
        <v>16</v>
      </c>
      <c r="B26" s="82" t="s">
        <v>216</v>
      </c>
      <c r="C26" s="98" t="s">
        <v>136</v>
      </c>
      <c r="D26" s="83" t="s">
        <v>229</v>
      </c>
      <c r="E26" s="83" t="s">
        <v>334</v>
      </c>
      <c r="F26" s="86">
        <v>8000</v>
      </c>
      <c r="G26" s="85">
        <v>0</v>
      </c>
      <c r="H26" s="85">
        <v>0</v>
      </c>
      <c r="I26" s="85">
        <v>0</v>
      </c>
      <c r="J26" s="86">
        <v>0</v>
      </c>
      <c r="K26" s="85">
        <v>0</v>
      </c>
      <c r="L26" s="85">
        <v>0</v>
      </c>
      <c r="M26" s="85">
        <v>250.00000000000003</v>
      </c>
      <c r="N26" s="85">
        <v>2000.0000000000002</v>
      </c>
      <c r="O26" s="85">
        <v>0</v>
      </c>
      <c r="P26" s="85">
        <v>0</v>
      </c>
      <c r="Q26" s="85">
        <v>10250.000000000002</v>
      </c>
      <c r="R26" s="80">
        <v>0</v>
      </c>
    </row>
    <row r="27" spans="1:18" s="77" customFormat="1" ht="32.1" customHeight="1" x14ac:dyDescent="0.25">
      <c r="A27" s="81">
        <v>17</v>
      </c>
      <c r="B27" s="82" t="s">
        <v>216</v>
      </c>
      <c r="C27" s="98" t="s">
        <v>137</v>
      </c>
      <c r="D27" s="84" t="s">
        <v>231</v>
      </c>
      <c r="E27" s="83" t="s">
        <v>335</v>
      </c>
      <c r="F27" s="86">
        <v>7000</v>
      </c>
      <c r="G27" s="85">
        <v>0</v>
      </c>
      <c r="H27" s="85">
        <v>0</v>
      </c>
      <c r="I27" s="85">
        <v>0</v>
      </c>
      <c r="J27" s="86">
        <v>0</v>
      </c>
      <c r="K27" s="85">
        <v>0</v>
      </c>
      <c r="L27" s="85">
        <v>0</v>
      </c>
      <c r="M27" s="85">
        <v>250.00000000000003</v>
      </c>
      <c r="N27" s="85">
        <v>1750</v>
      </c>
      <c r="O27" s="85">
        <v>0</v>
      </c>
      <c r="P27" s="85">
        <v>0</v>
      </c>
      <c r="Q27" s="85">
        <v>9000</v>
      </c>
      <c r="R27" s="80">
        <v>0</v>
      </c>
    </row>
    <row r="28" spans="1:18" s="77" customFormat="1" ht="32.1" customHeight="1" x14ac:dyDescent="0.25">
      <c r="A28" s="81">
        <v>18</v>
      </c>
      <c r="B28" s="82" t="s">
        <v>216</v>
      </c>
      <c r="C28" s="98" t="s">
        <v>281</v>
      </c>
      <c r="D28" s="83" t="s">
        <v>232</v>
      </c>
      <c r="E28" s="83" t="s">
        <v>336</v>
      </c>
      <c r="F28" s="86">
        <v>5500</v>
      </c>
      <c r="G28" s="85">
        <v>0</v>
      </c>
      <c r="H28" s="85">
        <v>0</v>
      </c>
      <c r="I28" s="85">
        <v>0</v>
      </c>
      <c r="J28" s="86">
        <v>0</v>
      </c>
      <c r="K28" s="85">
        <v>0</v>
      </c>
      <c r="L28" s="85">
        <v>0</v>
      </c>
      <c r="M28" s="85">
        <v>250.00000000000003</v>
      </c>
      <c r="N28" s="85">
        <v>1375</v>
      </c>
      <c r="O28" s="85">
        <v>0</v>
      </c>
      <c r="P28" s="85">
        <v>0</v>
      </c>
      <c r="Q28" s="85">
        <v>7125</v>
      </c>
      <c r="R28" s="80">
        <v>0</v>
      </c>
    </row>
    <row r="29" spans="1:18" s="77" customFormat="1" ht="32.1" customHeight="1" x14ac:dyDescent="0.25">
      <c r="A29" s="81">
        <v>19</v>
      </c>
      <c r="B29" s="82" t="s">
        <v>216</v>
      </c>
      <c r="C29" s="98" t="s">
        <v>139</v>
      </c>
      <c r="D29" s="83" t="s">
        <v>233</v>
      </c>
      <c r="E29" s="83" t="s">
        <v>336</v>
      </c>
      <c r="F29" s="86">
        <v>4500</v>
      </c>
      <c r="G29" s="85">
        <v>0</v>
      </c>
      <c r="H29" s="85">
        <v>0</v>
      </c>
      <c r="I29" s="85">
        <v>0</v>
      </c>
      <c r="J29" s="86">
        <v>0</v>
      </c>
      <c r="K29" s="85">
        <v>0</v>
      </c>
      <c r="L29" s="85">
        <v>0</v>
      </c>
      <c r="M29" s="85">
        <v>250.00000000000003</v>
      </c>
      <c r="N29" s="85">
        <v>1125</v>
      </c>
      <c r="O29" s="85">
        <v>0</v>
      </c>
      <c r="P29" s="85">
        <v>0</v>
      </c>
      <c r="Q29" s="85">
        <v>5875</v>
      </c>
      <c r="R29" s="80">
        <f>1136+361</f>
        <v>1497</v>
      </c>
    </row>
    <row r="30" spans="1:18" s="77" customFormat="1" ht="32.1" customHeight="1" x14ac:dyDescent="0.25">
      <c r="A30" s="81">
        <v>20</v>
      </c>
      <c r="B30" s="82" t="s">
        <v>216</v>
      </c>
      <c r="C30" s="98" t="s">
        <v>140</v>
      </c>
      <c r="D30" s="83" t="s">
        <v>233</v>
      </c>
      <c r="E30" s="83" t="s">
        <v>336</v>
      </c>
      <c r="F30" s="86">
        <v>4500</v>
      </c>
      <c r="G30" s="85">
        <v>0</v>
      </c>
      <c r="H30" s="85">
        <v>0</v>
      </c>
      <c r="I30" s="85">
        <v>0</v>
      </c>
      <c r="J30" s="86">
        <v>0</v>
      </c>
      <c r="K30" s="85">
        <v>0</v>
      </c>
      <c r="L30" s="85">
        <v>0</v>
      </c>
      <c r="M30" s="85">
        <v>250.00000000000003</v>
      </c>
      <c r="N30" s="85">
        <v>1125</v>
      </c>
      <c r="O30" s="85">
        <v>0</v>
      </c>
      <c r="P30" s="85">
        <v>0</v>
      </c>
      <c r="Q30" s="85">
        <v>5875</v>
      </c>
      <c r="R30" s="80">
        <f>1290+774+1404</f>
        <v>3468</v>
      </c>
    </row>
    <row r="31" spans="1:18" s="77" customFormat="1" ht="32.1" customHeight="1" x14ac:dyDescent="0.25">
      <c r="A31" s="81">
        <v>21</v>
      </c>
      <c r="B31" s="82" t="s">
        <v>216</v>
      </c>
      <c r="C31" s="98" t="s">
        <v>141</v>
      </c>
      <c r="D31" s="83" t="s">
        <v>233</v>
      </c>
      <c r="E31" s="83" t="s">
        <v>336</v>
      </c>
      <c r="F31" s="86">
        <v>4500</v>
      </c>
      <c r="G31" s="85">
        <v>0</v>
      </c>
      <c r="H31" s="85">
        <v>0</v>
      </c>
      <c r="I31" s="85">
        <v>0</v>
      </c>
      <c r="J31" s="86">
        <v>0</v>
      </c>
      <c r="K31" s="85">
        <v>0</v>
      </c>
      <c r="L31" s="85">
        <v>0</v>
      </c>
      <c r="M31" s="85">
        <v>250.00000000000003</v>
      </c>
      <c r="N31" s="85">
        <v>1125</v>
      </c>
      <c r="O31" s="85">
        <v>0</v>
      </c>
      <c r="P31" s="85">
        <v>0</v>
      </c>
      <c r="Q31" s="85">
        <v>5875</v>
      </c>
      <c r="R31" s="80">
        <f>1475+501+990</f>
        <v>2966</v>
      </c>
    </row>
    <row r="32" spans="1:18" s="77" customFormat="1" ht="32.1" customHeight="1" x14ac:dyDescent="0.25">
      <c r="A32" s="81">
        <v>22</v>
      </c>
      <c r="B32" s="82" t="s">
        <v>216</v>
      </c>
      <c r="C32" s="98" t="s">
        <v>142</v>
      </c>
      <c r="D32" s="83" t="s">
        <v>234</v>
      </c>
      <c r="E32" s="83" t="s">
        <v>336</v>
      </c>
      <c r="F32" s="86">
        <v>4500</v>
      </c>
      <c r="G32" s="85">
        <v>0</v>
      </c>
      <c r="H32" s="85">
        <v>0</v>
      </c>
      <c r="I32" s="85">
        <v>0</v>
      </c>
      <c r="J32" s="86">
        <v>0</v>
      </c>
      <c r="K32" s="85">
        <v>0</v>
      </c>
      <c r="L32" s="85">
        <v>0</v>
      </c>
      <c r="M32" s="85">
        <v>250.00000000000003</v>
      </c>
      <c r="N32" s="85">
        <v>1125</v>
      </c>
      <c r="O32" s="85">
        <v>0</v>
      </c>
      <c r="P32" s="85">
        <v>0</v>
      </c>
      <c r="Q32" s="85">
        <v>5875</v>
      </c>
      <c r="R32" s="80">
        <v>0</v>
      </c>
    </row>
    <row r="33" spans="1:18" s="77" customFormat="1" ht="32.1" customHeight="1" x14ac:dyDescent="0.25">
      <c r="A33" s="81">
        <v>23</v>
      </c>
      <c r="B33" s="82" t="s">
        <v>216</v>
      </c>
      <c r="C33" s="98" t="s">
        <v>143</v>
      </c>
      <c r="D33" s="83" t="s">
        <v>235</v>
      </c>
      <c r="E33" s="83" t="s">
        <v>336</v>
      </c>
      <c r="F33" s="86">
        <v>3000</v>
      </c>
      <c r="G33" s="85">
        <v>0</v>
      </c>
      <c r="H33" s="85">
        <v>0</v>
      </c>
      <c r="I33" s="85">
        <v>0</v>
      </c>
      <c r="J33" s="86">
        <v>0</v>
      </c>
      <c r="K33" s="85">
        <v>0</v>
      </c>
      <c r="L33" s="85">
        <v>0</v>
      </c>
      <c r="M33" s="85">
        <v>250.00000000000003</v>
      </c>
      <c r="N33" s="85">
        <v>750</v>
      </c>
      <c r="O33" s="85">
        <v>0</v>
      </c>
      <c r="P33" s="85">
        <v>0</v>
      </c>
      <c r="Q33" s="85">
        <v>4000</v>
      </c>
      <c r="R33" s="80">
        <v>0</v>
      </c>
    </row>
    <row r="34" spans="1:18" s="77" customFormat="1" ht="32.1" customHeight="1" x14ac:dyDescent="0.25">
      <c r="A34" s="81">
        <v>24</v>
      </c>
      <c r="B34" s="82" t="s">
        <v>216</v>
      </c>
      <c r="C34" s="98" t="s">
        <v>144</v>
      </c>
      <c r="D34" s="83" t="s">
        <v>235</v>
      </c>
      <c r="E34" s="83" t="s">
        <v>336</v>
      </c>
      <c r="F34" s="86">
        <v>3000</v>
      </c>
      <c r="G34" s="85">
        <v>0</v>
      </c>
      <c r="H34" s="85">
        <v>0</v>
      </c>
      <c r="I34" s="85">
        <v>0</v>
      </c>
      <c r="J34" s="86">
        <v>0</v>
      </c>
      <c r="K34" s="85">
        <v>0</v>
      </c>
      <c r="L34" s="85">
        <v>0</v>
      </c>
      <c r="M34" s="85">
        <v>250.00000000000003</v>
      </c>
      <c r="N34" s="85">
        <v>750</v>
      </c>
      <c r="O34" s="85">
        <v>0</v>
      </c>
      <c r="P34" s="85">
        <v>0</v>
      </c>
      <c r="Q34" s="85">
        <v>4000</v>
      </c>
      <c r="R34" s="80">
        <v>0</v>
      </c>
    </row>
    <row r="35" spans="1:18" s="77" customFormat="1" ht="32.1" customHeight="1" x14ac:dyDescent="0.25">
      <c r="A35" s="81">
        <v>25</v>
      </c>
      <c r="B35" s="82" t="s">
        <v>216</v>
      </c>
      <c r="C35" s="98" t="s">
        <v>145</v>
      </c>
      <c r="D35" s="83" t="s">
        <v>236</v>
      </c>
      <c r="E35" s="83" t="s">
        <v>336</v>
      </c>
      <c r="F35" s="86">
        <v>3000</v>
      </c>
      <c r="G35" s="85">
        <v>0</v>
      </c>
      <c r="H35" s="85">
        <v>0</v>
      </c>
      <c r="I35" s="85">
        <v>0</v>
      </c>
      <c r="J35" s="86">
        <v>0</v>
      </c>
      <c r="K35" s="85">
        <v>0</v>
      </c>
      <c r="L35" s="85">
        <v>0</v>
      </c>
      <c r="M35" s="85">
        <v>250.00000000000003</v>
      </c>
      <c r="N35" s="85">
        <v>750</v>
      </c>
      <c r="O35" s="85">
        <v>0</v>
      </c>
      <c r="P35" s="85">
        <v>0</v>
      </c>
      <c r="Q35" s="85">
        <v>4000</v>
      </c>
      <c r="R35" s="80">
        <v>0</v>
      </c>
    </row>
    <row r="36" spans="1:18" s="77" customFormat="1" ht="32.1" customHeight="1" x14ac:dyDescent="0.25">
      <c r="A36" s="81">
        <v>26</v>
      </c>
      <c r="B36" s="82" t="s">
        <v>216</v>
      </c>
      <c r="C36" s="98" t="s">
        <v>146</v>
      </c>
      <c r="D36" s="83" t="s">
        <v>236</v>
      </c>
      <c r="E36" s="83" t="s">
        <v>336</v>
      </c>
      <c r="F36" s="86">
        <v>3000</v>
      </c>
      <c r="G36" s="85">
        <v>0</v>
      </c>
      <c r="H36" s="85">
        <v>0</v>
      </c>
      <c r="I36" s="85">
        <v>0</v>
      </c>
      <c r="J36" s="86">
        <v>0</v>
      </c>
      <c r="K36" s="85">
        <v>0</v>
      </c>
      <c r="L36" s="85">
        <v>0</v>
      </c>
      <c r="M36" s="85">
        <v>250.00000000000003</v>
      </c>
      <c r="N36" s="85">
        <v>750</v>
      </c>
      <c r="O36" s="85">
        <v>0</v>
      </c>
      <c r="P36" s="85">
        <v>0</v>
      </c>
      <c r="Q36" s="85">
        <v>4000</v>
      </c>
      <c r="R36" s="80">
        <v>0</v>
      </c>
    </row>
    <row r="37" spans="1:18" s="77" customFormat="1" ht="32.1" customHeight="1" x14ac:dyDescent="0.25">
      <c r="A37" s="81">
        <v>27</v>
      </c>
      <c r="B37" s="82" t="s">
        <v>216</v>
      </c>
      <c r="C37" s="98" t="s">
        <v>148</v>
      </c>
      <c r="D37" s="84" t="s">
        <v>239</v>
      </c>
      <c r="E37" s="83" t="s">
        <v>338</v>
      </c>
      <c r="F37" s="86">
        <v>7000</v>
      </c>
      <c r="G37" s="85">
        <v>0</v>
      </c>
      <c r="H37" s="85">
        <v>0</v>
      </c>
      <c r="I37" s="85">
        <v>0</v>
      </c>
      <c r="J37" s="85">
        <v>0</v>
      </c>
      <c r="K37" s="85">
        <v>0</v>
      </c>
      <c r="L37" s="85">
        <v>0</v>
      </c>
      <c r="M37" s="85">
        <v>250.00000000000003</v>
      </c>
      <c r="N37" s="85">
        <v>1750</v>
      </c>
      <c r="O37" s="85">
        <v>0</v>
      </c>
      <c r="P37" s="85">
        <v>0</v>
      </c>
      <c r="Q37" s="85">
        <v>9000</v>
      </c>
      <c r="R37" s="80">
        <v>0</v>
      </c>
    </row>
    <row r="38" spans="1:18" s="77" customFormat="1" ht="32.1" customHeight="1" x14ac:dyDescent="0.25">
      <c r="A38" s="81">
        <v>28</v>
      </c>
      <c r="B38" s="82" t="s">
        <v>216</v>
      </c>
      <c r="C38" s="98" t="s">
        <v>149</v>
      </c>
      <c r="D38" s="83" t="s">
        <v>240</v>
      </c>
      <c r="E38" s="83" t="s">
        <v>339</v>
      </c>
      <c r="F38" s="86">
        <v>8000</v>
      </c>
      <c r="G38" s="85">
        <v>0</v>
      </c>
      <c r="H38" s="85">
        <v>0</v>
      </c>
      <c r="I38" s="85">
        <v>0</v>
      </c>
      <c r="J38" s="86">
        <v>0</v>
      </c>
      <c r="K38" s="85">
        <v>0</v>
      </c>
      <c r="L38" s="85">
        <v>0</v>
      </c>
      <c r="M38" s="85">
        <v>250.00000000000003</v>
      </c>
      <c r="N38" s="85">
        <v>2000.0000000000002</v>
      </c>
      <c r="O38" s="85">
        <v>0</v>
      </c>
      <c r="P38" s="85">
        <v>0</v>
      </c>
      <c r="Q38" s="85">
        <v>10250.000000000002</v>
      </c>
      <c r="R38" s="80">
        <v>0</v>
      </c>
    </row>
    <row r="39" spans="1:18" s="77" customFormat="1" ht="32.1" customHeight="1" x14ac:dyDescent="0.25">
      <c r="A39" s="81">
        <v>29</v>
      </c>
      <c r="B39" s="82" t="s">
        <v>216</v>
      </c>
      <c r="C39" s="98" t="s">
        <v>150</v>
      </c>
      <c r="D39" s="83" t="s">
        <v>241</v>
      </c>
      <c r="E39" s="83" t="s">
        <v>292</v>
      </c>
      <c r="F39" s="86">
        <v>8000</v>
      </c>
      <c r="G39" s="85">
        <v>0</v>
      </c>
      <c r="H39" s="85">
        <v>0</v>
      </c>
      <c r="I39" s="85">
        <v>0</v>
      </c>
      <c r="J39" s="86">
        <v>0</v>
      </c>
      <c r="K39" s="85">
        <v>0</v>
      </c>
      <c r="L39" s="85">
        <v>0</v>
      </c>
      <c r="M39" s="85">
        <v>250.00000000000003</v>
      </c>
      <c r="N39" s="85">
        <v>2000.0000000000002</v>
      </c>
      <c r="O39" s="85">
        <v>0</v>
      </c>
      <c r="P39" s="85">
        <v>0</v>
      </c>
      <c r="Q39" s="85">
        <v>10250.000000000002</v>
      </c>
      <c r="R39" s="80">
        <v>0</v>
      </c>
    </row>
    <row r="40" spans="1:18" s="77" customFormat="1" ht="32.1" customHeight="1" x14ac:dyDescent="0.25">
      <c r="A40" s="81">
        <v>30</v>
      </c>
      <c r="B40" s="82" t="s">
        <v>216</v>
      </c>
      <c r="C40" s="98" t="s">
        <v>151</v>
      </c>
      <c r="D40" s="83" t="s">
        <v>242</v>
      </c>
      <c r="E40" s="83" t="s">
        <v>340</v>
      </c>
      <c r="F40" s="86">
        <v>8000</v>
      </c>
      <c r="G40" s="85">
        <v>0</v>
      </c>
      <c r="H40" s="85">
        <v>0</v>
      </c>
      <c r="I40" s="85">
        <v>0</v>
      </c>
      <c r="J40" s="85">
        <v>375</v>
      </c>
      <c r="K40" s="85">
        <v>0</v>
      </c>
      <c r="L40" s="85">
        <v>0</v>
      </c>
      <c r="M40" s="85">
        <v>250.00000000000003</v>
      </c>
      <c r="N40" s="85">
        <v>2000.0000000000002</v>
      </c>
      <c r="O40" s="85">
        <v>0</v>
      </c>
      <c r="P40" s="85">
        <v>0</v>
      </c>
      <c r="Q40" s="85">
        <v>10625</v>
      </c>
      <c r="R40" s="80">
        <v>0</v>
      </c>
    </row>
    <row r="41" spans="1:18" s="77" customFormat="1" ht="32.1" customHeight="1" x14ac:dyDescent="0.25">
      <c r="A41" s="81">
        <v>31</v>
      </c>
      <c r="B41" s="82" t="s">
        <v>216</v>
      </c>
      <c r="C41" s="98" t="s">
        <v>152</v>
      </c>
      <c r="D41" s="83" t="s">
        <v>234</v>
      </c>
      <c r="E41" s="83" t="s">
        <v>336</v>
      </c>
      <c r="F41" s="86">
        <v>4500</v>
      </c>
      <c r="G41" s="85"/>
      <c r="H41" s="85">
        <v>0</v>
      </c>
      <c r="I41" s="85">
        <v>0</v>
      </c>
      <c r="J41" s="86">
        <v>0</v>
      </c>
      <c r="K41" s="85">
        <v>0</v>
      </c>
      <c r="L41" s="85">
        <v>0</v>
      </c>
      <c r="M41" s="85">
        <v>250.00000000000003</v>
      </c>
      <c r="N41" s="85">
        <v>1125</v>
      </c>
      <c r="O41" s="85">
        <v>0</v>
      </c>
      <c r="P41" s="85">
        <v>0</v>
      </c>
      <c r="Q41" s="85">
        <v>5875</v>
      </c>
      <c r="R41" s="80">
        <v>0</v>
      </c>
    </row>
    <row r="42" spans="1:18" s="77" customFormat="1" ht="32.1" customHeight="1" x14ac:dyDescent="0.25">
      <c r="A42" s="81">
        <v>32</v>
      </c>
      <c r="B42" s="82" t="s">
        <v>216</v>
      </c>
      <c r="C42" s="98" t="s">
        <v>153</v>
      </c>
      <c r="D42" s="83" t="s">
        <v>243</v>
      </c>
      <c r="E42" s="83" t="s">
        <v>289</v>
      </c>
      <c r="F42" s="86">
        <v>15000</v>
      </c>
      <c r="G42" s="85">
        <v>0</v>
      </c>
      <c r="H42" s="85">
        <v>0</v>
      </c>
      <c r="I42" s="85">
        <v>0</v>
      </c>
      <c r="J42" s="85">
        <v>375</v>
      </c>
      <c r="K42" s="85">
        <v>0</v>
      </c>
      <c r="L42" s="85">
        <v>0</v>
      </c>
      <c r="M42" s="85">
        <v>250.00000000000003</v>
      </c>
      <c r="N42" s="85">
        <v>3750</v>
      </c>
      <c r="O42" s="85">
        <v>0</v>
      </c>
      <c r="P42" s="85">
        <v>0</v>
      </c>
      <c r="Q42" s="85">
        <v>19375</v>
      </c>
      <c r="R42" s="80">
        <v>0</v>
      </c>
    </row>
    <row r="43" spans="1:18" s="77" customFormat="1" ht="32.1" customHeight="1" x14ac:dyDescent="0.25">
      <c r="A43" s="81">
        <v>33</v>
      </c>
      <c r="B43" s="82" t="s">
        <v>216</v>
      </c>
      <c r="C43" s="98" t="s">
        <v>154</v>
      </c>
      <c r="D43" s="83" t="s">
        <v>244</v>
      </c>
      <c r="E43" s="83" t="s">
        <v>289</v>
      </c>
      <c r="F43" s="85">
        <v>15000</v>
      </c>
      <c r="G43" s="85">
        <v>0</v>
      </c>
      <c r="H43" s="85">
        <v>0</v>
      </c>
      <c r="I43" s="85">
        <v>0</v>
      </c>
      <c r="J43" s="85">
        <v>375</v>
      </c>
      <c r="K43" s="85">
        <v>0</v>
      </c>
      <c r="L43" s="85">
        <v>0</v>
      </c>
      <c r="M43" s="85">
        <v>250.00000000000003</v>
      </c>
      <c r="N43" s="85">
        <v>3750</v>
      </c>
      <c r="O43" s="85">
        <v>0</v>
      </c>
      <c r="P43" s="85">
        <v>0</v>
      </c>
      <c r="Q43" s="85">
        <v>19375</v>
      </c>
      <c r="R43" s="80">
        <v>1039</v>
      </c>
    </row>
    <row r="44" spans="1:18" s="77" customFormat="1" ht="32.1" customHeight="1" x14ac:dyDescent="0.25">
      <c r="A44" s="81">
        <v>34</v>
      </c>
      <c r="B44" s="82" t="s">
        <v>216</v>
      </c>
      <c r="C44" s="98" t="s">
        <v>295</v>
      </c>
      <c r="D44" s="83" t="s">
        <v>246</v>
      </c>
      <c r="E44" s="83" t="s">
        <v>289</v>
      </c>
      <c r="F44" s="85">
        <v>8000</v>
      </c>
      <c r="G44" s="85">
        <v>0</v>
      </c>
      <c r="H44" s="85">
        <v>0</v>
      </c>
      <c r="I44" s="85">
        <v>0</v>
      </c>
      <c r="J44" s="85">
        <v>0</v>
      </c>
      <c r="K44" s="85">
        <v>0</v>
      </c>
      <c r="L44" s="85">
        <v>0</v>
      </c>
      <c r="M44" s="85">
        <v>250.00000000000003</v>
      </c>
      <c r="N44" s="85">
        <v>2000.0000000000002</v>
      </c>
      <c r="O44" s="85">
        <v>0</v>
      </c>
      <c r="P44" s="85">
        <v>0</v>
      </c>
      <c r="Q44" s="85">
        <v>10250.000000000002</v>
      </c>
      <c r="R44" s="80">
        <v>0</v>
      </c>
    </row>
    <row r="45" spans="1:18" s="77" customFormat="1" ht="32.1" customHeight="1" x14ac:dyDescent="0.25">
      <c r="A45" s="81">
        <v>35</v>
      </c>
      <c r="B45" s="82" t="s">
        <v>216</v>
      </c>
      <c r="C45" s="98" t="s">
        <v>155</v>
      </c>
      <c r="D45" s="83" t="s">
        <v>245</v>
      </c>
      <c r="E45" s="83" t="s">
        <v>289</v>
      </c>
      <c r="F45" s="85">
        <v>11000</v>
      </c>
      <c r="G45" s="85">
        <v>0</v>
      </c>
      <c r="H45" s="85">
        <v>0</v>
      </c>
      <c r="I45" s="85">
        <v>0</v>
      </c>
      <c r="J45" s="85">
        <v>375</v>
      </c>
      <c r="K45" s="85">
        <v>0</v>
      </c>
      <c r="L45" s="85">
        <v>0</v>
      </c>
      <c r="M45" s="85">
        <v>250.00000000000003</v>
      </c>
      <c r="N45" s="85">
        <v>2750</v>
      </c>
      <c r="O45" s="85">
        <v>0</v>
      </c>
      <c r="P45" s="85">
        <v>0</v>
      </c>
      <c r="Q45" s="85">
        <v>14375</v>
      </c>
      <c r="R45" s="80">
        <v>0</v>
      </c>
    </row>
    <row r="46" spans="1:18" s="77" customFormat="1" ht="32.1" customHeight="1" x14ac:dyDescent="0.25">
      <c r="A46" s="81">
        <v>36</v>
      </c>
      <c r="B46" s="82" t="s">
        <v>216</v>
      </c>
      <c r="C46" s="98" t="s">
        <v>156</v>
      </c>
      <c r="D46" s="83" t="s">
        <v>245</v>
      </c>
      <c r="E46" s="83" t="s">
        <v>289</v>
      </c>
      <c r="F46" s="85">
        <v>11000</v>
      </c>
      <c r="G46" s="85">
        <v>0</v>
      </c>
      <c r="H46" s="85">
        <v>0</v>
      </c>
      <c r="I46" s="85">
        <v>0</v>
      </c>
      <c r="J46" s="85">
        <v>375</v>
      </c>
      <c r="K46" s="85">
        <v>0</v>
      </c>
      <c r="L46" s="85">
        <v>0</v>
      </c>
      <c r="M46" s="85">
        <v>250.00000000000003</v>
      </c>
      <c r="N46" s="85">
        <v>2750</v>
      </c>
      <c r="O46" s="85">
        <v>0</v>
      </c>
      <c r="P46" s="85">
        <v>0</v>
      </c>
      <c r="Q46" s="85">
        <v>14375</v>
      </c>
      <c r="R46" s="80">
        <f>1251+1073</f>
        <v>2324</v>
      </c>
    </row>
    <row r="47" spans="1:18" s="77" customFormat="1" ht="32.1" customHeight="1" x14ac:dyDescent="0.25">
      <c r="A47" s="81">
        <v>37</v>
      </c>
      <c r="B47" s="82" t="s">
        <v>216</v>
      </c>
      <c r="C47" s="98" t="s">
        <v>157</v>
      </c>
      <c r="D47" s="83" t="s">
        <v>245</v>
      </c>
      <c r="E47" s="83" t="s">
        <v>289</v>
      </c>
      <c r="F47" s="85">
        <v>11000</v>
      </c>
      <c r="G47" s="85">
        <v>0</v>
      </c>
      <c r="H47" s="85">
        <v>0</v>
      </c>
      <c r="I47" s="85">
        <v>0</v>
      </c>
      <c r="J47" s="85">
        <v>375</v>
      </c>
      <c r="K47" s="85">
        <v>0</v>
      </c>
      <c r="L47" s="85">
        <v>0</v>
      </c>
      <c r="M47" s="85">
        <v>250.00000000000003</v>
      </c>
      <c r="N47" s="85">
        <v>2750</v>
      </c>
      <c r="O47" s="85">
        <v>0</v>
      </c>
      <c r="P47" s="85">
        <v>0</v>
      </c>
      <c r="Q47" s="85">
        <v>14375</v>
      </c>
      <c r="R47" s="80">
        <f>883+1213+921</f>
        <v>3017</v>
      </c>
    </row>
    <row r="48" spans="1:18" s="77" customFormat="1" ht="32.1" customHeight="1" x14ac:dyDescent="0.25">
      <c r="A48" s="81">
        <v>38</v>
      </c>
      <c r="B48" s="82" t="s">
        <v>216</v>
      </c>
      <c r="C48" s="98" t="s">
        <v>158</v>
      </c>
      <c r="D48" s="83" t="s">
        <v>246</v>
      </c>
      <c r="E48" s="83" t="s">
        <v>289</v>
      </c>
      <c r="F48" s="85">
        <v>8000</v>
      </c>
      <c r="G48" s="85">
        <v>0</v>
      </c>
      <c r="H48" s="85">
        <v>0</v>
      </c>
      <c r="I48" s="85">
        <v>0</v>
      </c>
      <c r="J48" s="85">
        <v>0</v>
      </c>
      <c r="K48" s="85">
        <v>0</v>
      </c>
      <c r="L48" s="85">
        <v>0</v>
      </c>
      <c r="M48" s="85">
        <v>250.00000000000003</v>
      </c>
      <c r="N48" s="85">
        <v>2000.0000000000002</v>
      </c>
      <c r="O48" s="85">
        <v>0</v>
      </c>
      <c r="P48" s="85">
        <v>0</v>
      </c>
      <c r="Q48" s="85">
        <v>10250.000000000002</v>
      </c>
      <c r="R48" s="80">
        <v>914</v>
      </c>
    </row>
    <row r="49" spans="1:18" s="77" customFormat="1" ht="32.1" customHeight="1" x14ac:dyDescent="0.25">
      <c r="A49" s="81">
        <v>39</v>
      </c>
      <c r="B49" s="82" t="s">
        <v>216</v>
      </c>
      <c r="C49" s="98" t="s">
        <v>160</v>
      </c>
      <c r="D49" s="83" t="s">
        <v>246</v>
      </c>
      <c r="E49" s="83" t="s">
        <v>289</v>
      </c>
      <c r="F49" s="85">
        <v>8000</v>
      </c>
      <c r="G49" s="85">
        <v>0</v>
      </c>
      <c r="H49" s="85">
        <v>0</v>
      </c>
      <c r="I49" s="85">
        <v>0</v>
      </c>
      <c r="J49" s="85">
        <v>0</v>
      </c>
      <c r="K49" s="85">
        <v>0</v>
      </c>
      <c r="L49" s="85">
        <v>0</v>
      </c>
      <c r="M49" s="85">
        <v>250.00000000000003</v>
      </c>
      <c r="N49" s="85">
        <v>2000.0000000000002</v>
      </c>
      <c r="O49" s="85">
        <v>0</v>
      </c>
      <c r="P49" s="85">
        <v>0</v>
      </c>
      <c r="Q49" s="85">
        <v>10250.000000000002</v>
      </c>
      <c r="R49" s="80">
        <f>1046+1069</f>
        <v>2115</v>
      </c>
    </row>
    <row r="50" spans="1:18" s="77" customFormat="1" ht="32.1" customHeight="1" x14ac:dyDescent="0.25">
      <c r="A50" s="81">
        <v>40</v>
      </c>
      <c r="B50" s="82" t="s">
        <v>216</v>
      </c>
      <c r="C50" s="98" t="s">
        <v>161</v>
      </c>
      <c r="D50" s="83" t="s">
        <v>246</v>
      </c>
      <c r="E50" s="83" t="s">
        <v>289</v>
      </c>
      <c r="F50" s="85">
        <v>8000</v>
      </c>
      <c r="G50" s="85">
        <v>0</v>
      </c>
      <c r="H50" s="85">
        <v>0</v>
      </c>
      <c r="I50" s="85">
        <v>0</v>
      </c>
      <c r="J50" s="85">
        <v>0</v>
      </c>
      <c r="K50" s="85">
        <v>0</v>
      </c>
      <c r="L50" s="85">
        <v>0</v>
      </c>
      <c r="M50" s="85">
        <v>250.00000000000003</v>
      </c>
      <c r="N50" s="85">
        <v>2000.0000000000002</v>
      </c>
      <c r="O50" s="85">
        <v>0</v>
      </c>
      <c r="P50" s="85">
        <v>0</v>
      </c>
      <c r="Q50" s="85">
        <v>10250.000000000002</v>
      </c>
      <c r="R50" s="80">
        <f>453+1277+503+398</f>
        <v>2631</v>
      </c>
    </row>
    <row r="51" spans="1:18" s="77" customFormat="1" ht="32.1" customHeight="1" x14ac:dyDescent="0.25">
      <c r="A51" s="81">
        <v>41</v>
      </c>
      <c r="B51" s="82" t="s">
        <v>216</v>
      </c>
      <c r="C51" s="98" t="s">
        <v>162</v>
      </c>
      <c r="D51" s="83" t="s">
        <v>246</v>
      </c>
      <c r="E51" s="83" t="s">
        <v>289</v>
      </c>
      <c r="F51" s="85">
        <v>8000</v>
      </c>
      <c r="G51" s="85">
        <v>0</v>
      </c>
      <c r="H51" s="85">
        <v>0</v>
      </c>
      <c r="I51" s="85">
        <v>0</v>
      </c>
      <c r="J51" s="85">
        <v>0</v>
      </c>
      <c r="K51" s="85">
        <v>0</v>
      </c>
      <c r="L51" s="85">
        <v>0</v>
      </c>
      <c r="M51" s="85">
        <v>250.00000000000003</v>
      </c>
      <c r="N51" s="85">
        <v>2000.0000000000002</v>
      </c>
      <c r="O51" s="85">
        <v>0</v>
      </c>
      <c r="P51" s="85">
        <v>0</v>
      </c>
      <c r="Q51" s="85">
        <v>10250.000000000002</v>
      </c>
      <c r="R51" s="80">
        <v>842</v>
      </c>
    </row>
    <row r="52" spans="1:18" s="77" customFormat="1" ht="32.1" customHeight="1" x14ac:dyDescent="0.25">
      <c r="A52" s="81">
        <v>42</v>
      </c>
      <c r="B52" s="82" t="s">
        <v>216</v>
      </c>
      <c r="C52" s="98" t="s">
        <v>163</v>
      </c>
      <c r="D52" s="83" t="s">
        <v>246</v>
      </c>
      <c r="E52" s="83" t="s">
        <v>289</v>
      </c>
      <c r="F52" s="85">
        <v>8000</v>
      </c>
      <c r="G52" s="85">
        <v>0</v>
      </c>
      <c r="H52" s="85">
        <v>0</v>
      </c>
      <c r="I52" s="85">
        <v>0</v>
      </c>
      <c r="J52" s="85">
        <v>0</v>
      </c>
      <c r="K52" s="85">
        <v>0</v>
      </c>
      <c r="L52" s="85">
        <v>0</v>
      </c>
      <c r="M52" s="85">
        <v>250.00000000000003</v>
      </c>
      <c r="N52" s="85">
        <v>2000.0000000000002</v>
      </c>
      <c r="O52" s="85">
        <v>0</v>
      </c>
      <c r="P52" s="85">
        <v>0</v>
      </c>
      <c r="Q52" s="85">
        <v>10250.000000000002</v>
      </c>
      <c r="R52" s="80">
        <v>0</v>
      </c>
    </row>
    <row r="53" spans="1:18" s="77" customFormat="1" ht="32.1" customHeight="1" x14ac:dyDescent="0.25">
      <c r="A53" s="81">
        <v>43</v>
      </c>
      <c r="B53" s="82" t="s">
        <v>216</v>
      </c>
      <c r="C53" s="98" t="s">
        <v>164</v>
      </c>
      <c r="D53" s="83" t="s">
        <v>246</v>
      </c>
      <c r="E53" s="83" t="s">
        <v>289</v>
      </c>
      <c r="F53" s="85">
        <v>8000</v>
      </c>
      <c r="G53" s="85">
        <v>0</v>
      </c>
      <c r="H53" s="85">
        <v>0</v>
      </c>
      <c r="I53" s="85">
        <v>0</v>
      </c>
      <c r="J53" s="85">
        <v>0</v>
      </c>
      <c r="K53" s="85">
        <v>0</v>
      </c>
      <c r="L53" s="85">
        <v>0</v>
      </c>
      <c r="M53" s="85">
        <v>250.00000000000003</v>
      </c>
      <c r="N53" s="85">
        <v>2000.0000000000002</v>
      </c>
      <c r="O53" s="85">
        <v>0</v>
      </c>
      <c r="P53" s="85">
        <v>0</v>
      </c>
      <c r="Q53" s="85">
        <v>10250.000000000002</v>
      </c>
      <c r="R53" s="80">
        <f>1034+1092</f>
        <v>2126</v>
      </c>
    </row>
    <row r="54" spans="1:18" s="77" customFormat="1" ht="32.1" customHeight="1" x14ac:dyDescent="0.25">
      <c r="A54" s="81">
        <v>44</v>
      </c>
      <c r="B54" s="82" t="s">
        <v>216</v>
      </c>
      <c r="C54" s="98" t="s">
        <v>190</v>
      </c>
      <c r="D54" s="83" t="s">
        <v>254</v>
      </c>
      <c r="E54" s="83" t="s">
        <v>290</v>
      </c>
      <c r="F54" s="86">
        <v>15000</v>
      </c>
      <c r="G54" s="85">
        <v>0</v>
      </c>
      <c r="H54" s="85">
        <v>0</v>
      </c>
      <c r="I54" s="85">
        <v>0</v>
      </c>
      <c r="J54" s="85">
        <v>375</v>
      </c>
      <c r="K54" s="85">
        <v>0</v>
      </c>
      <c r="L54" s="85">
        <v>0</v>
      </c>
      <c r="M54" s="85">
        <v>250.00000000000003</v>
      </c>
      <c r="N54" s="85">
        <v>3750</v>
      </c>
      <c r="O54" s="85">
        <v>0</v>
      </c>
      <c r="P54" s="85">
        <v>0</v>
      </c>
      <c r="Q54" s="85">
        <v>19375</v>
      </c>
      <c r="R54" s="80">
        <v>0</v>
      </c>
    </row>
    <row r="55" spans="1:18" s="77" customFormat="1" ht="32.1" customHeight="1" x14ac:dyDescent="0.25">
      <c r="A55" s="81">
        <v>45</v>
      </c>
      <c r="B55" s="82" t="s">
        <v>216</v>
      </c>
      <c r="C55" s="98" t="s">
        <v>165</v>
      </c>
      <c r="D55" s="83" t="s">
        <v>246</v>
      </c>
      <c r="E55" s="84" t="s">
        <v>289</v>
      </c>
      <c r="F55" s="86">
        <v>8000</v>
      </c>
      <c r="G55" s="85">
        <v>0</v>
      </c>
      <c r="H55" s="85">
        <v>0</v>
      </c>
      <c r="I55" s="85">
        <v>0</v>
      </c>
      <c r="J55" s="86">
        <v>0</v>
      </c>
      <c r="K55" s="85">
        <v>0</v>
      </c>
      <c r="L55" s="85">
        <v>0</v>
      </c>
      <c r="M55" s="85">
        <v>250.00000000000003</v>
      </c>
      <c r="N55" s="85">
        <v>2000.0000000000002</v>
      </c>
      <c r="O55" s="85">
        <v>0</v>
      </c>
      <c r="P55" s="85">
        <v>0</v>
      </c>
      <c r="Q55" s="85">
        <v>10250.000000000002</v>
      </c>
      <c r="R55" s="80">
        <v>371</v>
      </c>
    </row>
    <row r="56" spans="1:18" s="77" customFormat="1" ht="32.1" customHeight="1" x14ac:dyDescent="0.25">
      <c r="A56" s="81">
        <v>46</v>
      </c>
      <c r="B56" s="82" t="s">
        <v>216</v>
      </c>
      <c r="C56" s="98" t="s">
        <v>167</v>
      </c>
      <c r="D56" s="83" t="s">
        <v>247</v>
      </c>
      <c r="E56" s="84" t="s">
        <v>290</v>
      </c>
      <c r="F56" s="86">
        <v>11000</v>
      </c>
      <c r="G56" s="85">
        <v>0</v>
      </c>
      <c r="H56" s="85">
        <v>0</v>
      </c>
      <c r="I56" s="85">
        <v>0</v>
      </c>
      <c r="J56" s="85">
        <v>375</v>
      </c>
      <c r="K56" s="85">
        <v>0</v>
      </c>
      <c r="L56" s="85">
        <v>0</v>
      </c>
      <c r="M56" s="85">
        <v>250.00000000000003</v>
      </c>
      <c r="N56" s="85">
        <v>2750</v>
      </c>
      <c r="O56" s="85">
        <v>0</v>
      </c>
      <c r="P56" s="85">
        <v>0</v>
      </c>
      <c r="Q56" s="85">
        <v>14375</v>
      </c>
      <c r="R56" s="80">
        <v>0</v>
      </c>
    </row>
    <row r="57" spans="1:18" s="77" customFormat="1" ht="32.1" customHeight="1" x14ac:dyDescent="0.25">
      <c r="A57" s="81">
        <v>47</v>
      </c>
      <c r="B57" s="82" t="s">
        <v>216</v>
      </c>
      <c r="C57" s="98" t="s">
        <v>168</v>
      </c>
      <c r="D57" s="83" t="s">
        <v>247</v>
      </c>
      <c r="E57" s="83" t="s">
        <v>290</v>
      </c>
      <c r="F57" s="86">
        <v>11000</v>
      </c>
      <c r="G57" s="85">
        <v>0</v>
      </c>
      <c r="H57" s="85">
        <v>0</v>
      </c>
      <c r="I57" s="85">
        <v>0</v>
      </c>
      <c r="J57" s="85">
        <v>375</v>
      </c>
      <c r="K57" s="85">
        <v>0</v>
      </c>
      <c r="L57" s="85">
        <v>0</v>
      </c>
      <c r="M57" s="85">
        <v>250.00000000000003</v>
      </c>
      <c r="N57" s="85">
        <v>2750</v>
      </c>
      <c r="O57" s="85">
        <v>0</v>
      </c>
      <c r="P57" s="85">
        <v>0</v>
      </c>
      <c r="Q57" s="85">
        <v>14375</v>
      </c>
      <c r="R57" s="80">
        <v>0</v>
      </c>
    </row>
    <row r="58" spans="1:18" s="77" customFormat="1" ht="32.1" customHeight="1" x14ac:dyDescent="0.25">
      <c r="A58" s="81">
        <v>48</v>
      </c>
      <c r="B58" s="82" t="s">
        <v>216</v>
      </c>
      <c r="C58" s="98" t="s">
        <v>169</v>
      </c>
      <c r="D58" s="83" t="s">
        <v>247</v>
      </c>
      <c r="E58" s="84" t="s">
        <v>290</v>
      </c>
      <c r="F58" s="86">
        <v>11000</v>
      </c>
      <c r="G58" s="85">
        <v>0</v>
      </c>
      <c r="H58" s="85">
        <v>0</v>
      </c>
      <c r="I58" s="85">
        <v>0</v>
      </c>
      <c r="J58" s="85">
        <v>375</v>
      </c>
      <c r="K58" s="85">
        <v>0</v>
      </c>
      <c r="L58" s="85">
        <v>0</v>
      </c>
      <c r="M58" s="85">
        <v>250.00000000000003</v>
      </c>
      <c r="N58" s="85">
        <v>2750</v>
      </c>
      <c r="O58" s="85">
        <v>0</v>
      </c>
      <c r="P58" s="85">
        <v>0</v>
      </c>
      <c r="Q58" s="85">
        <v>14375</v>
      </c>
      <c r="R58" s="80">
        <f>1477+421</f>
        <v>1898</v>
      </c>
    </row>
    <row r="59" spans="1:18" s="77" customFormat="1" ht="32.1" customHeight="1" x14ac:dyDescent="0.25">
      <c r="A59" s="81">
        <v>49</v>
      </c>
      <c r="B59" s="82" t="s">
        <v>216</v>
      </c>
      <c r="C59" s="98" t="s">
        <v>166</v>
      </c>
      <c r="D59" s="83" t="s">
        <v>294</v>
      </c>
      <c r="E59" s="84" t="s">
        <v>290</v>
      </c>
      <c r="F59" s="86">
        <v>15000</v>
      </c>
      <c r="G59" s="85">
        <v>0</v>
      </c>
      <c r="H59" s="85">
        <v>0</v>
      </c>
      <c r="I59" s="85">
        <v>0</v>
      </c>
      <c r="J59" s="85">
        <v>375</v>
      </c>
      <c r="K59" s="85">
        <v>0</v>
      </c>
      <c r="L59" s="85">
        <v>0</v>
      </c>
      <c r="M59" s="85">
        <v>250.00000000000003</v>
      </c>
      <c r="N59" s="85">
        <v>3750</v>
      </c>
      <c r="O59" s="85">
        <v>0</v>
      </c>
      <c r="P59" s="85">
        <v>0</v>
      </c>
      <c r="Q59" s="85">
        <v>19375</v>
      </c>
      <c r="R59" s="80">
        <v>0</v>
      </c>
    </row>
    <row r="60" spans="1:18" s="77" customFormat="1" ht="32.1" customHeight="1" x14ac:dyDescent="0.25">
      <c r="A60" s="81">
        <v>50</v>
      </c>
      <c r="B60" s="82" t="s">
        <v>216</v>
      </c>
      <c r="C60" s="98" t="s">
        <v>170</v>
      </c>
      <c r="D60" s="83" t="s">
        <v>248</v>
      </c>
      <c r="E60" s="84" t="s">
        <v>290</v>
      </c>
      <c r="F60" s="86">
        <v>11000</v>
      </c>
      <c r="G60" s="85">
        <v>0</v>
      </c>
      <c r="H60" s="85">
        <v>0</v>
      </c>
      <c r="I60" s="85">
        <v>0</v>
      </c>
      <c r="J60" s="85">
        <v>375</v>
      </c>
      <c r="K60" s="85">
        <v>0</v>
      </c>
      <c r="L60" s="85">
        <v>0</v>
      </c>
      <c r="M60" s="85">
        <v>250.00000000000003</v>
      </c>
      <c r="N60" s="85">
        <v>2750</v>
      </c>
      <c r="O60" s="85">
        <v>0</v>
      </c>
      <c r="P60" s="85">
        <v>0</v>
      </c>
      <c r="Q60" s="85">
        <v>14375</v>
      </c>
      <c r="R60" s="80">
        <f>811+500+1214</f>
        <v>2525</v>
      </c>
    </row>
    <row r="61" spans="1:18" s="77" customFormat="1" ht="39.75" customHeight="1" x14ac:dyDescent="0.25">
      <c r="A61" s="81">
        <v>51</v>
      </c>
      <c r="B61" s="82" t="s">
        <v>216</v>
      </c>
      <c r="C61" s="98" t="s">
        <v>171</v>
      </c>
      <c r="D61" s="83" t="s">
        <v>248</v>
      </c>
      <c r="E61" s="84" t="s">
        <v>290</v>
      </c>
      <c r="F61" s="86">
        <v>11000</v>
      </c>
      <c r="G61" s="85">
        <v>0</v>
      </c>
      <c r="H61" s="85">
        <v>0</v>
      </c>
      <c r="I61" s="85">
        <v>0</v>
      </c>
      <c r="J61" s="85">
        <v>375</v>
      </c>
      <c r="K61" s="85">
        <v>0</v>
      </c>
      <c r="L61" s="85">
        <v>0</v>
      </c>
      <c r="M61" s="85">
        <v>250.00000000000003</v>
      </c>
      <c r="N61" s="85">
        <v>2750</v>
      </c>
      <c r="O61" s="85">
        <v>0</v>
      </c>
      <c r="P61" s="85">
        <v>0</v>
      </c>
      <c r="Q61" s="85">
        <v>14375</v>
      </c>
      <c r="R61" s="80">
        <v>0</v>
      </c>
    </row>
    <row r="62" spans="1:18" s="77" customFormat="1" ht="32.1" customHeight="1" x14ac:dyDescent="0.25">
      <c r="A62" s="81">
        <v>52</v>
      </c>
      <c r="B62" s="82" t="s">
        <v>216</v>
      </c>
      <c r="C62" s="98" t="s">
        <v>173</v>
      </c>
      <c r="D62" s="83" t="s">
        <v>249</v>
      </c>
      <c r="E62" s="84" t="s">
        <v>293</v>
      </c>
      <c r="F62" s="85">
        <v>10000</v>
      </c>
      <c r="G62" s="85">
        <v>0</v>
      </c>
      <c r="H62" s="85">
        <v>0</v>
      </c>
      <c r="I62" s="85">
        <v>0</v>
      </c>
      <c r="J62" s="85">
        <v>0</v>
      </c>
      <c r="K62" s="85">
        <v>0</v>
      </c>
      <c r="L62" s="85">
        <v>0</v>
      </c>
      <c r="M62" s="85">
        <v>250.00000000000003</v>
      </c>
      <c r="N62" s="85">
        <v>2500</v>
      </c>
      <c r="O62" s="85">
        <v>0</v>
      </c>
      <c r="P62" s="85">
        <v>0</v>
      </c>
      <c r="Q62" s="85">
        <v>12750</v>
      </c>
      <c r="R62" s="80">
        <v>0</v>
      </c>
    </row>
    <row r="63" spans="1:18" s="77" customFormat="1" ht="32.1" customHeight="1" x14ac:dyDescent="0.25">
      <c r="A63" s="81">
        <v>53</v>
      </c>
      <c r="B63" s="82" t="s">
        <v>216</v>
      </c>
      <c r="C63" s="98" t="s">
        <v>174</v>
      </c>
      <c r="D63" s="83" t="s">
        <v>249</v>
      </c>
      <c r="E63" s="84" t="s">
        <v>293</v>
      </c>
      <c r="F63" s="86">
        <v>10000</v>
      </c>
      <c r="G63" s="85">
        <v>0</v>
      </c>
      <c r="H63" s="85">
        <v>0</v>
      </c>
      <c r="I63" s="85">
        <v>0</v>
      </c>
      <c r="J63" s="86">
        <v>0</v>
      </c>
      <c r="K63" s="85">
        <v>0</v>
      </c>
      <c r="L63" s="85">
        <v>0</v>
      </c>
      <c r="M63" s="85">
        <v>250.00000000000003</v>
      </c>
      <c r="N63" s="85">
        <v>2500</v>
      </c>
      <c r="O63" s="85">
        <v>0</v>
      </c>
      <c r="P63" s="85">
        <v>0</v>
      </c>
      <c r="Q63" s="85">
        <v>12750</v>
      </c>
      <c r="R63" s="80">
        <v>0</v>
      </c>
    </row>
    <row r="64" spans="1:18" s="77" customFormat="1" ht="32.1" customHeight="1" x14ac:dyDescent="0.25">
      <c r="A64" s="81">
        <v>54</v>
      </c>
      <c r="B64" s="82" t="s">
        <v>216</v>
      </c>
      <c r="C64" s="98" t="s">
        <v>175</v>
      </c>
      <c r="D64" s="83" t="s">
        <v>249</v>
      </c>
      <c r="E64" s="84" t="s">
        <v>293</v>
      </c>
      <c r="F64" s="85">
        <v>10000</v>
      </c>
      <c r="G64" s="85">
        <v>0</v>
      </c>
      <c r="H64" s="85">
        <v>0</v>
      </c>
      <c r="I64" s="85">
        <v>0</v>
      </c>
      <c r="J64" s="85">
        <v>0</v>
      </c>
      <c r="K64" s="85">
        <v>0</v>
      </c>
      <c r="L64" s="85">
        <v>0</v>
      </c>
      <c r="M64" s="85">
        <v>250.00000000000003</v>
      </c>
      <c r="N64" s="85">
        <v>2500</v>
      </c>
      <c r="O64" s="85">
        <v>0</v>
      </c>
      <c r="P64" s="85">
        <v>0</v>
      </c>
      <c r="Q64" s="85">
        <v>12750</v>
      </c>
      <c r="R64" s="80">
        <v>0</v>
      </c>
    </row>
    <row r="65" spans="1:18" s="77" customFormat="1" ht="32.1" customHeight="1" x14ac:dyDescent="0.25">
      <c r="A65" s="81">
        <v>55</v>
      </c>
      <c r="B65" s="82" t="s">
        <v>216</v>
      </c>
      <c r="C65" s="98" t="s">
        <v>176</v>
      </c>
      <c r="D65" s="83" t="s">
        <v>249</v>
      </c>
      <c r="E65" s="84" t="s">
        <v>293</v>
      </c>
      <c r="F65" s="85">
        <v>10000</v>
      </c>
      <c r="G65" s="85">
        <v>0</v>
      </c>
      <c r="H65" s="85">
        <v>0</v>
      </c>
      <c r="I65" s="85">
        <v>0</v>
      </c>
      <c r="J65" s="85">
        <v>0</v>
      </c>
      <c r="K65" s="85">
        <v>0</v>
      </c>
      <c r="L65" s="85">
        <v>0</v>
      </c>
      <c r="M65" s="85">
        <v>250.00000000000003</v>
      </c>
      <c r="N65" s="85">
        <v>2500</v>
      </c>
      <c r="O65" s="85">
        <v>0</v>
      </c>
      <c r="P65" s="85">
        <v>0</v>
      </c>
      <c r="Q65" s="85">
        <v>12750</v>
      </c>
      <c r="R65" s="80">
        <v>0</v>
      </c>
    </row>
    <row r="66" spans="1:18" s="77" customFormat="1" ht="32.1" customHeight="1" x14ac:dyDescent="0.25">
      <c r="A66" s="81">
        <v>56</v>
      </c>
      <c r="B66" s="82" t="s">
        <v>216</v>
      </c>
      <c r="C66" s="98" t="s">
        <v>177</v>
      </c>
      <c r="D66" s="83" t="s">
        <v>249</v>
      </c>
      <c r="E66" s="84" t="s">
        <v>293</v>
      </c>
      <c r="F66" s="85">
        <v>10000</v>
      </c>
      <c r="G66" s="85">
        <v>0</v>
      </c>
      <c r="H66" s="85">
        <v>0</v>
      </c>
      <c r="I66" s="85">
        <v>0</v>
      </c>
      <c r="J66" s="85">
        <v>0</v>
      </c>
      <c r="K66" s="85">
        <v>0</v>
      </c>
      <c r="L66" s="85">
        <v>0</v>
      </c>
      <c r="M66" s="85">
        <v>250.00000000000003</v>
      </c>
      <c r="N66" s="85">
        <v>2500</v>
      </c>
      <c r="O66" s="85">
        <v>0</v>
      </c>
      <c r="P66" s="85">
        <v>0</v>
      </c>
      <c r="Q66" s="85">
        <v>12750</v>
      </c>
      <c r="R66" s="80">
        <v>0</v>
      </c>
    </row>
    <row r="67" spans="1:18" s="78" customFormat="1" ht="32.1" customHeight="1" x14ac:dyDescent="0.25">
      <c r="A67" s="81">
        <v>57</v>
      </c>
      <c r="B67" s="82" t="s">
        <v>216</v>
      </c>
      <c r="C67" s="98" t="s">
        <v>178</v>
      </c>
      <c r="D67" s="83" t="s">
        <v>249</v>
      </c>
      <c r="E67" s="84" t="s">
        <v>293</v>
      </c>
      <c r="F67" s="85">
        <v>10000</v>
      </c>
      <c r="G67" s="85">
        <v>0</v>
      </c>
      <c r="H67" s="85">
        <v>0</v>
      </c>
      <c r="I67" s="85">
        <v>0</v>
      </c>
      <c r="J67" s="85">
        <v>0</v>
      </c>
      <c r="K67" s="85">
        <v>0</v>
      </c>
      <c r="L67" s="85">
        <v>0</v>
      </c>
      <c r="M67" s="85">
        <v>250.00000000000003</v>
      </c>
      <c r="N67" s="85">
        <v>2500</v>
      </c>
      <c r="O67" s="85">
        <v>0</v>
      </c>
      <c r="P67" s="85">
        <v>0</v>
      </c>
      <c r="Q67" s="85">
        <v>12750</v>
      </c>
      <c r="R67" s="80">
        <v>0</v>
      </c>
    </row>
    <row r="68" spans="1:18" s="77" customFormat="1" ht="32.1" customHeight="1" x14ac:dyDescent="0.25">
      <c r="A68" s="81">
        <v>58</v>
      </c>
      <c r="B68" s="82" t="s">
        <v>216</v>
      </c>
      <c r="C68" s="98" t="s">
        <v>179</v>
      </c>
      <c r="D68" s="83" t="s">
        <v>249</v>
      </c>
      <c r="E68" s="84" t="s">
        <v>293</v>
      </c>
      <c r="F68" s="85">
        <v>10000</v>
      </c>
      <c r="G68" s="85">
        <v>0</v>
      </c>
      <c r="H68" s="85">
        <v>0</v>
      </c>
      <c r="I68" s="85">
        <v>0</v>
      </c>
      <c r="J68" s="87">
        <v>0</v>
      </c>
      <c r="K68" s="85">
        <v>0</v>
      </c>
      <c r="L68" s="85">
        <v>0</v>
      </c>
      <c r="M68" s="85">
        <v>250.00000000000003</v>
      </c>
      <c r="N68" s="85">
        <v>2500</v>
      </c>
      <c r="O68" s="85">
        <v>0</v>
      </c>
      <c r="P68" s="85">
        <v>0</v>
      </c>
      <c r="Q68" s="85">
        <v>12750</v>
      </c>
      <c r="R68" s="80">
        <v>0</v>
      </c>
    </row>
    <row r="69" spans="1:18" s="77" customFormat="1" ht="32.1" customHeight="1" x14ac:dyDescent="0.25">
      <c r="A69" s="81">
        <v>59</v>
      </c>
      <c r="B69" s="82" t="s">
        <v>216</v>
      </c>
      <c r="C69" s="98" t="s">
        <v>181</v>
      </c>
      <c r="D69" s="83" t="s">
        <v>250</v>
      </c>
      <c r="E69" s="84" t="s">
        <v>293</v>
      </c>
      <c r="F69" s="85">
        <v>8000</v>
      </c>
      <c r="G69" s="85">
        <v>0</v>
      </c>
      <c r="H69" s="85">
        <v>0</v>
      </c>
      <c r="I69" s="85">
        <v>0</v>
      </c>
      <c r="J69" s="85">
        <v>0</v>
      </c>
      <c r="K69" s="85">
        <v>0</v>
      </c>
      <c r="L69" s="85">
        <v>0</v>
      </c>
      <c r="M69" s="85">
        <v>250.00000000000003</v>
      </c>
      <c r="N69" s="85">
        <v>2000.0000000000002</v>
      </c>
      <c r="O69" s="85">
        <v>0</v>
      </c>
      <c r="P69" s="85">
        <v>0</v>
      </c>
      <c r="Q69" s="85">
        <v>10250.000000000002</v>
      </c>
      <c r="R69" s="80">
        <v>0</v>
      </c>
    </row>
    <row r="70" spans="1:18" s="77" customFormat="1" ht="32.1" customHeight="1" x14ac:dyDescent="0.25">
      <c r="A70" s="81">
        <v>60</v>
      </c>
      <c r="B70" s="82" t="s">
        <v>216</v>
      </c>
      <c r="C70" s="98" t="s">
        <v>182</v>
      </c>
      <c r="D70" s="83" t="s">
        <v>250</v>
      </c>
      <c r="E70" s="84" t="s">
        <v>293</v>
      </c>
      <c r="F70" s="85">
        <v>8000</v>
      </c>
      <c r="G70" s="85">
        <v>0</v>
      </c>
      <c r="H70" s="85">
        <v>0</v>
      </c>
      <c r="I70" s="85">
        <v>0</v>
      </c>
      <c r="J70" s="85">
        <v>0</v>
      </c>
      <c r="K70" s="85">
        <v>0</v>
      </c>
      <c r="L70" s="85">
        <v>0</v>
      </c>
      <c r="M70" s="85">
        <v>250.00000000000003</v>
      </c>
      <c r="N70" s="86">
        <v>2000.0000000000002</v>
      </c>
      <c r="O70" s="85">
        <v>0</v>
      </c>
      <c r="P70" s="85">
        <v>0</v>
      </c>
      <c r="Q70" s="85">
        <v>10250.000000000002</v>
      </c>
      <c r="R70" s="80">
        <v>0</v>
      </c>
    </row>
    <row r="71" spans="1:18" s="77" customFormat="1" ht="32.1" customHeight="1" x14ac:dyDescent="0.25">
      <c r="A71" s="81">
        <v>61</v>
      </c>
      <c r="B71" s="82" t="s">
        <v>216</v>
      </c>
      <c r="C71" s="98" t="s">
        <v>183</v>
      </c>
      <c r="D71" s="83" t="s">
        <v>250</v>
      </c>
      <c r="E71" s="84" t="s">
        <v>293</v>
      </c>
      <c r="F71" s="85">
        <v>8000</v>
      </c>
      <c r="G71" s="85">
        <v>0</v>
      </c>
      <c r="H71" s="85">
        <v>0</v>
      </c>
      <c r="I71" s="85">
        <v>0</v>
      </c>
      <c r="J71" s="85">
        <v>0</v>
      </c>
      <c r="K71" s="85">
        <v>0</v>
      </c>
      <c r="L71" s="85">
        <v>0</v>
      </c>
      <c r="M71" s="85">
        <v>250.00000000000003</v>
      </c>
      <c r="N71" s="85">
        <v>2000.0000000000002</v>
      </c>
      <c r="O71" s="85">
        <v>0</v>
      </c>
      <c r="P71" s="85">
        <v>0</v>
      </c>
      <c r="Q71" s="85">
        <v>10250.000000000002</v>
      </c>
      <c r="R71" s="80">
        <v>0</v>
      </c>
    </row>
    <row r="72" spans="1:18" s="77" customFormat="1" ht="32.1" customHeight="1" x14ac:dyDescent="0.25">
      <c r="A72" s="81">
        <v>62</v>
      </c>
      <c r="B72" s="82" t="s">
        <v>216</v>
      </c>
      <c r="C72" s="98" t="s">
        <v>184</v>
      </c>
      <c r="D72" s="83" t="s">
        <v>250</v>
      </c>
      <c r="E72" s="84" t="s">
        <v>293</v>
      </c>
      <c r="F72" s="86">
        <v>8000</v>
      </c>
      <c r="G72" s="85">
        <v>0</v>
      </c>
      <c r="H72" s="85">
        <v>0</v>
      </c>
      <c r="I72" s="85">
        <v>0</v>
      </c>
      <c r="J72" s="86">
        <v>0</v>
      </c>
      <c r="K72" s="85">
        <v>0</v>
      </c>
      <c r="L72" s="85">
        <v>0</v>
      </c>
      <c r="M72" s="85">
        <v>250.00000000000003</v>
      </c>
      <c r="N72" s="85">
        <v>2000.0000000000002</v>
      </c>
      <c r="O72" s="85">
        <v>0</v>
      </c>
      <c r="P72" s="85">
        <v>0</v>
      </c>
      <c r="Q72" s="85">
        <v>10250.000000000002</v>
      </c>
      <c r="R72" s="80">
        <v>0</v>
      </c>
    </row>
    <row r="73" spans="1:18" s="77" customFormat="1" ht="32.1" customHeight="1" x14ac:dyDescent="0.25">
      <c r="A73" s="81">
        <v>63</v>
      </c>
      <c r="B73" s="82" t="s">
        <v>216</v>
      </c>
      <c r="C73" s="98" t="s">
        <v>185</v>
      </c>
      <c r="D73" s="83" t="s">
        <v>251</v>
      </c>
      <c r="E73" s="83" t="s">
        <v>341</v>
      </c>
      <c r="F73" s="86">
        <v>11000</v>
      </c>
      <c r="G73" s="85">
        <v>0</v>
      </c>
      <c r="H73" s="85">
        <v>0</v>
      </c>
      <c r="I73" s="85">
        <v>0</v>
      </c>
      <c r="J73" s="85">
        <v>375</v>
      </c>
      <c r="K73" s="85">
        <v>0</v>
      </c>
      <c r="L73" s="85">
        <v>0</v>
      </c>
      <c r="M73" s="85">
        <v>0</v>
      </c>
      <c r="N73" s="85">
        <v>0</v>
      </c>
      <c r="O73" s="85">
        <v>0</v>
      </c>
      <c r="P73" s="85">
        <v>0</v>
      </c>
      <c r="Q73" s="85">
        <v>0</v>
      </c>
      <c r="R73" s="80">
        <v>0</v>
      </c>
    </row>
    <row r="74" spans="1:18" s="77" customFormat="1" ht="32.1" customHeight="1" x14ac:dyDescent="0.25">
      <c r="A74" s="81">
        <v>64</v>
      </c>
      <c r="B74" s="82" t="s">
        <v>216</v>
      </c>
      <c r="C74" s="98" t="s">
        <v>188</v>
      </c>
      <c r="D74" s="83" t="s">
        <v>252</v>
      </c>
      <c r="E74" s="84" t="s">
        <v>342</v>
      </c>
      <c r="F74" s="86">
        <v>7000</v>
      </c>
      <c r="G74" s="85">
        <v>0</v>
      </c>
      <c r="H74" s="85">
        <v>0</v>
      </c>
      <c r="I74" s="85">
        <v>0</v>
      </c>
      <c r="J74" s="85">
        <v>375</v>
      </c>
      <c r="K74" s="85">
        <v>0</v>
      </c>
      <c r="L74" s="85">
        <v>0</v>
      </c>
      <c r="M74" s="85">
        <v>250.00000000000003</v>
      </c>
      <c r="N74" s="85">
        <v>1750</v>
      </c>
      <c r="O74" s="85">
        <v>0</v>
      </c>
      <c r="P74" s="85">
        <v>0</v>
      </c>
      <c r="Q74" s="85">
        <v>9375</v>
      </c>
      <c r="R74" s="80">
        <v>0</v>
      </c>
    </row>
    <row r="75" spans="1:18" s="77" customFormat="1" ht="32.1" customHeight="1" x14ac:dyDescent="0.25">
      <c r="A75" s="81">
        <v>65</v>
      </c>
      <c r="B75" s="82" t="s">
        <v>216</v>
      </c>
      <c r="C75" s="98" t="s">
        <v>189</v>
      </c>
      <c r="D75" s="83" t="s">
        <v>253</v>
      </c>
      <c r="E75" s="84" t="s">
        <v>342</v>
      </c>
      <c r="F75" s="86">
        <v>7000</v>
      </c>
      <c r="G75" s="85">
        <v>0</v>
      </c>
      <c r="H75" s="85">
        <v>0</v>
      </c>
      <c r="I75" s="85">
        <v>0</v>
      </c>
      <c r="J75" s="85">
        <v>375</v>
      </c>
      <c r="K75" s="85">
        <v>0</v>
      </c>
      <c r="L75" s="85">
        <v>0</v>
      </c>
      <c r="M75" s="85">
        <v>250.00000000000003</v>
      </c>
      <c r="N75" s="85">
        <v>1750</v>
      </c>
      <c r="O75" s="85">
        <v>0</v>
      </c>
      <c r="P75" s="85">
        <v>0</v>
      </c>
      <c r="Q75" s="85">
        <v>9375</v>
      </c>
      <c r="R75" s="80">
        <v>0</v>
      </c>
    </row>
    <row r="76" spans="1:18" s="77" customFormat="1" ht="32.1" customHeight="1" x14ac:dyDescent="0.25">
      <c r="A76" s="81">
        <v>66</v>
      </c>
      <c r="B76" s="82" t="s">
        <v>216</v>
      </c>
      <c r="C76" s="98" t="s">
        <v>192</v>
      </c>
      <c r="D76" s="83" t="s">
        <v>255</v>
      </c>
      <c r="E76" s="84" t="s">
        <v>336</v>
      </c>
      <c r="F76" s="86">
        <v>5000</v>
      </c>
      <c r="G76" s="85">
        <v>0</v>
      </c>
      <c r="H76" s="85">
        <v>0</v>
      </c>
      <c r="I76" s="85">
        <v>0</v>
      </c>
      <c r="J76" s="86">
        <v>0</v>
      </c>
      <c r="K76" s="85">
        <v>0</v>
      </c>
      <c r="L76" s="85">
        <v>0</v>
      </c>
      <c r="M76" s="85">
        <v>250.00000000000003</v>
      </c>
      <c r="N76" s="85">
        <v>1250</v>
      </c>
      <c r="O76" s="85">
        <v>0</v>
      </c>
      <c r="P76" s="85">
        <v>0</v>
      </c>
      <c r="Q76" s="85">
        <v>6500</v>
      </c>
      <c r="R76" s="80">
        <v>0</v>
      </c>
    </row>
    <row r="77" spans="1:18" s="77" customFormat="1" ht="32.1" customHeight="1" x14ac:dyDescent="0.25">
      <c r="A77" s="81">
        <v>67</v>
      </c>
      <c r="B77" s="82" t="s">
        <v>216</v>
      </c>
      <c r="C77" s="98" t="s">
        <v>194</v>
      </c>
      <c r="D77" s="83" t="s">
        <v>233</v>
      </c>
      <c r="E77" s="84" t="s">
        <v>336</v>
      </c>
      <c r="F77" s="86">
        <v>4500</v>
      </c>
      <c r="G77" s="85">
        <v>0</v>
      </c>
      <c r="H77" s="85">
        <v>0</v>
      </c>
      <c r="I77" s="85">
        <v>0</v>
      </c>
      <c r="J77" s="86">
        <v>0</v>
      </c>
      <c r="K77" s="85">
        <v>0</v>
      </c>
      <c r="L77" s="85">
        <v>0</v>
      </c>
      <c r="M77" s="85">
        <v>250.00000000000003</v>
      </c>
      <c r="N77" s="85">
        <v>1125</v>
      </c>
      <c r="O77" s="85">
        <v>0</v>
      </c>
      <c r="P77" s="85">
        <v>0</v>
      </c>
      <c r="Q77" s="85">
        <v>5875</v>
      </c>
      <c r="R77" s="80">
        <f>544+421</f>
        <v>965</v>
      </c>
    </row>
    <row r="78" spans="1:18" s="77" customFormat="1" ht="32.1" customHeight="1" x14ac:dyDescent="0.25">
      <c r="A78" s="81">
        <v>68</v>
      </c>
      <c r="B78" s="82" t="s">
        <v>216</v>
      </c>
      <c r="C78" s="98" t="s">
        <v>195</v>
      </c>
      <c r="D78" s="83" t="s">
        <v>233</v>
      </c>
      <c r="E78" s="84" t="s">
        <v>336</v>
      </c>
      <c r="F78" s="86">
        <v>4500</v>
      </c>
      <c r="G78" s="85">
        <v>0</v>
      </c>
      <c r="H78" s="85">
        <v>0</v>
      </c>
      <c r="I78" s="85">
        <v>0</v>
      </c>
      <c r="J78" s="86">
        <v>0</v>
      </c>
      <c r="K78" s="85">
        <v>0</v>
      </c>
      <c r="L78" s="85">
        <v>0</v>
      </c>
      <c r="M78" s="85">
        <v>250.00000000000003</v>
      </c>
      <c r="N78" s="85">
        <v>1125</v>
      </c>
      <c r="O78" s="85">
        <v>0</v>
      </c>
      <c r="P78" s="85">
        <v>0</v>
      </c>
      <c r="Q78" s="85">
        <v>5875</v>
      </c>
      <c r="R78" s="80">
        <v>0</v>
      </c>
    </row>
    <row r="79" spans="1:18" s="77" customFormat="1" ht="32.1" customHeight="1" x14ac:dyDescent="0.25">
      <c r="A79" s="81">
        <v>69</v>
      </c>
      <c r="B79" s="82" t="s">
        <v>216</v>
      </c>
      <c r="C79" s="98" t="s">
        <v>196</v>
      </c>
      <c r="D79" s="83" t="s">
        <v>235</v>
      </c>
      <c r="E79" s="84" t="s">
        <v>336</v>
      </c>
      <c r="F79" s="86">
        <v>3000</v>
      </c>
      <c r="G79" s="85">
        <v>0</v>
      </c>
      <c r="H79" s="85">
        <v>0</v>
      </c>
      <c r="I79" s="85">
        <v>0</v>
      </c>
      <c r="J79" s="86">
        <v>0</v>
      </c>
      <c r="K79" s="85">
        <v>0</v>
      </c>
      <c r="L79" s="85">
        <v>0</v>
      </c>
      <c r="M79" s="85">
        <v>250.00000000000003</v>
      </c>
      <c r="N79" s="85">
        <v>750</v>
      </c>
      <c r="O79" s="85">
        <v>0</v>
      </c>
      <c r="P79" s="85">
        <v>0</v>
      </c>
      <c r="Q79" s="85">
        <v>4000</v>
      </c>
      <c r="R79" s="80">
        <v>0</v>
      </c>
    </row>
    <row r="80" spans="1:18" s="77" customFormat="1" ht="32.1" customHeight="1" x14ac:dyDescent="0.25">
      <c r="A80" s="81">
        <v>70</v>
      </c>
      <c r="B80" s="82" t="s">
        <v>216</v>
      </c>
      <c r="C80" s="98" t="s">
        <v>197</v>
      </c>
      <c r="D80" s="83" t="s">
        <v>256</v>
      </c>
      <c r="E80" s="84" t="s">
        <v>289</v>
      </c>
      <c r="F80" s="85">
        <v>6000</v>
      </c>
      <c r="G80" s="85">
        <v>0</v>
      </c>
      <c r="H80" s="85">
        <v>0</v>
      </c>
      <c r="I80" s="85">
        <v>0</v>
      </c>
      <c r="J80" s="85">
        <v>0</v>
      </c>
      <c r="K80" s="85">
        <v>0</v>
      </c>
      <c r="L80" s="85">
        <v>0</v>
      </c>
      <c r="M80" s="85">
        <v>250.00000000000003</v>
      </c>
      <c r="N80" s="85">
        <v>1500</v>
      </c>
      <c r="O80" s="85">
        <v>0</v>
      </c>
      <c r="P80" s="85">
        <v>0</v>
      </c>
      <c r="Q80" s="85">
        <v>7750</v>
      </c>
      <c r="R80" s="80">
        <v>0</v>
      </c>
    </row>
    <row r="81" spans="1:18" s="77" customFormat="1" ht="32.1" customHeight="1" x14ac:dyDescent="0.25">
      <c r="A81" s="81">
        <v>71</v>
      </c>
      <c r="B81" s="82" t="s">
        <v>216</v>
      </c>
      <c r="C81" s="98" t="s">
        <v>198</v>
      </c>
      <c r="D81" s="83" t="s">
        <v>256</v>
      </c>
      <c r="E81" s="84" t="s">
        <v>291</v>
      </c>
      <c r="F81" s="86">
        <v>6000</v>
      </c>
      <c r="G81" s="85">
        <v>0</v>
      </c>
      <c r="H81" s="85">
        <v>0</v>
      </c>
      <c r="I81" s="85">
        <v>0</v>
      </c>
      <c r="J81" s="86">
        <v>0</v>
      </c>
      <c r="K81" s="85">
        <v>0</v>
      </c>
      <c r="L81" s="85">
        <v>0</v>
      </c>
      <c r="M81" s="85">
        <v>250.00000000000003</v>
      </c>
      <c r="N81" s="85">
        <v>1500</v>
      </c>
      <c r="O81" s="85">
        <v>0</v>
      </c>
      <c r="P81" s="85">
        <v>0</v>
      </c>
      <c r="Q81" s="85">
        <v>7750</v>
      </c>
      <c r="R81" s="80">
        <v>0</v>
      </c>
    </row>
    <row r="82" spans="1:18" s="77" customFormat="1" ht="32.1" customHeight="1" x14ac:dyDescent="0.25">
      <c r="A82" s="81">
        <v>72</v>
      </c>
      <c r="B82" s="82" t="s">
        <v>216</v>
      </c>
      <c r="C82" s="98" t="s">
        <v>200</v>
      </c>
      <c r="D82" s="83" t="s">
        <v>256</v>
      </c>
      <c r="E82" s="84" t="s">
        <v>342</v>
      </c>
      <c r="F82" s="86">
        <v>6000</v>
      </c>
      <c r="G82" s="85">
        <v>0</v>
      </c>
      <c r="H82" s="85">
        <v>0</v>
      </c>
      <c r="I82" s="85">
        <v>0</v>
      </c>
      <c r="J82" s="86">
        <v>0</v>
      </c>
      <c r="K82" s="85">
        <v>0</v>
      </c>
      <c r="L82" s="85">
        <v>0</v>
      </c>
      <c r="M82" s="85">
        <v>250.00000000000003</v>
      </c>
      <c r="N82" s="85">
        <v>1500</v>
      </c>
      <c r="O82" s="85">
        <v>0</v>
      </c>
      <c r="P82" s="85">
        <v>0</v>
      </c>
      <c r="Q82" s="85">
        <v>7750</v>
      </c>
      <c r="R82" s="80">
        <v>0</v>
      </c>
    </row>
    <row r="83" spans="1:18" s="77" customFormat="1" ht="32.1" customHeight="1" x14ac:dyDescent="0.25">
      <c r="A83" s="81">
        <v>73</v>
      </c>
      <c r="B83" s="82" t="s">
        <v>216</v>
      </c>
      <c r="C83" s="98" t="s">
        <v>201</v>
      </c>
      <c r="D83" s="83" t="s">
        <v>256</v>
      </c>
      <c r="E83" s="84" t="s">
        <v>343</v>
      </c>
      <c r="F83" s="86">
        <v>6000</v>
      </c>
      <c r="G83" s="85">
        <v>0</v>
      </c>
      <c r="H83" s="85">
        <v>0</v>
      </c>
      <c r="I83" s="85">
        <v>0</v>
      </c>
      <c r="J83" s="86">
        <v>0</v>
      </c>
      <c r="K83" s="85">
        <v>0</v>
      </c>
      <c r="L83" s="85">
        <v>0</v>
      </c>
      <c r="M83" s="85">
        <v>250.00000000000003</v>
      </c>
      <c r="N83" s="85">
        <v>1500</v>
      </c>
      <c r="O83" s="85">
        <v>0</v>
      </c>
      <c r="P83" s="85">
        <v>0</v>
      </c>
      <c r="Q83" s="85">
        <v>7750</v>
      </c>
      <c r="R83" s="80">
        <v>0</v>
      </c>
    </row>
    <row r="84" spans="1:18" s="77" customFormat="1" ht="32.1" customHeight="1" x14ac:dyDescent="0.25">
      <c r="A84" s="81">
        <v>74</v>
      </c>
      <c r="B84" s="82" t="s">
        <v>216</v>
      </c>
      <c r="C84" s="98" t="s">
        <v>138</v>
      </c>
      <c r="D84" s="83" t="s">
        <v>256</v>
      </c>
      <c r="E84" s="84" t="s">
        <v>337</v>
      </c>
      <c r="F84" s="86">
        <v>6000</v>
      </c>
      <c r="G84" s="85">
        <v>0</v>
      </c>
      <c r="H84" s="85">
        <v>0</v>
      </c>
      <c r="I84" s="85">
        <v>0</v>
      </c>
      <c r="J84" s="86">
        <v>0</v>
      </c>
      <c r="K84" s="85">
        <v>0</v>
      </c>
      <c r="L84" s="85">
        <v>0</v>
      </c>
      <c r="M84" s="85">
        <v>250.00000000000003</v>
      </c>
      <c r="N84" s="85">
        <v>1500</v>
      </c>
      <c r="O84" s="85">
        <v>0</v>
      </c>
      <c r="P84" s="85">
        <v>0</v>
      </c>
      <c r="Q84" s="85">
        <v>7750</v>
      </c>
      <c r="R84" s="80">
        <v>0</v>
      </c>
    </row>
    <row r="85" spans="1:18" s="77" customFormat="1" ht="32.1" customHeight="1" x14ac:dyDescent="0.25">
      <c r="A85" s="81">
        <v>75</v>
      </c>
      <c r="B85" s="82" t="s">
        <v>216</v>
      </c>
      <c r="C85" s="98" t="s">
        <v>203</v>
      </c>
      <c r="D85" s="83" t="s">
        <v>256</v>
      </c>
      <c r="E85" s="84" t="s">
        <v>293</v>
      </c>
      <c r="F85" s="86">
        <v>6000</v>
      </c>
      <c r="G85" s="85">
        <v>0</v>
      </c>
      <c r="H85" s="85">
        <v>0</v>
      </c>
      <c r="I85" s="85">
        <v>0</v>
      </c>
      <c r="J85" s="86">
        <v>0</v>
      </c>
      <c r="K85" s="85">
        <v>0</v>
      </c>
      <c r="L85" s="85">
        <v>0</v>
      </c>
      <c r="M85" s="85">
        <v>250.00000000000003</v>
      </c>
      <c r="N85" s="85">
        <v>1500</v>
      </c>
      <c r="O85" s="85">
        <v>0</v>
      </c>
      <c r="P85" s="85">
        <v>0</v>
      </c>
      <c r="Q85" s="85">
        <v>7750</v>
      </c>
      <c r="R85" s="80">
        <v>0</v>
      </c>
    </row>
    <row r="86" spans="1:18" s="77" customFormat="1" ht="32.1" customHeight="1" x14ac:dyDescent="0.25">
      <c r="A86" s="81">
        <v>76</v>
      </c>
      <c r="B86" s="82" t="s">
        <v>216</v>
      </c>
      <c r="C86" s="98" t="s">
        <v>204</v>
      </c>
      <c r="D86" s="83" t="s">
        <v>257</v>
      </c>
      <c r="E86" s="84" t="s">
        <v>340</v>
      </c>
      <c r="F86" s="86">
        <v>5000</v>
      </c>
      <c r="G86" s="85">
        <v>0</v>
      </c>
      <c r="H86" s="85">
        <v>0</v>
      </c>
      <c r="I86" s="85">
        <v>0</v>
      </c>
      <c r="J86" s="86">
        <v>0</v>
      </c>
      <c r="K86" s="85">
        <v>0</v>
      </c>
      <c r="L86" s="85">
        <v>0</v>
      </c>
      <c r="M86" s="85">
        <v>250.00000000000003</v>
      </c>
      <c r="N86" s="85">
        <v>1250</v>
      </c>
      <c r="O86" s="85">
        <v>0</v>
      </c>
      <c r="P86" s="85">
        <v>0</v>
      </c>
      <c r="Q86" s="85">
        <v>6500</v>
      </c>
      <c r="R86" s="80">
        <v>0</v>
      </c>
    </row>
    <row r="87" spans="1:18" s="77" customFormat="1" ht="32.1" customHeight="1" x14ac:dyDescent="0.25">
      <c r="A87" s="81">
        <v>77</v>
      </c>
      <c r="B87" s="82" t="s">
        <v>216</v>
      </c>
      <c r="C87" s="98" t="s">
        <v>202</v>
      </c>
      <c r="D87" s="83" t="s">
        <v>258</v>
      </c>
      <c r="E87" s="84" t="s">
        <v>337</v>
      </c>
      <c r="F87" s="86">
        <v>7000</v>
      </c>
      <c r="G87" s="85">
        <v>0</v>
      </c>
      <c r="H87" s="85">
        <v>0</v>
      </c>
      <c r="I87" s="85">
        <v>0</v>
      </c>
      <c r="J87" s="86">
        <v>0</v>
      </c>
      <c r="K87" s="85">
        <v>0</v>
      </c>
      <c r="L87" s="85">
        <v>0</v>
      </c>
      <c r="M87" s="85">
        <v>250.00000000000003</v>
      </c>
      <c r="N87" s="85">
        <v>1750</v>
      </c>
      <c r="O87" s="85">
        <v>0</v>
      </c>
      <c r="P87" s="85">
        <v>0</v>
      </c>
      <c r="Q87" s="85">
        <v>9000</v>
      </c>
      <c r="R87" s="80">
        <v>0</v>
      </c>
    </row>
    <row r="88" spans="1:18" s="77" customFormat="1" ht="32.1" customHeight="1" x14ac:dyDescent="0.25">
      <c r="A88" s="81">
        <v>78</v>
      </c>
      <c r="B88" s="82" t="s">
        <v>216</v>
      </c>
      <c r="C88" s="98" t="s">
        <v>205</v>
      </c>
      <c r="D88" s="83" t="s">
        <v>328</v>
      </c>
      <c r="E88" s="84" t="s">
        <v>337</v>
      </c>
      <c r="F88" s="86">
        <v>7000</v>
      </c>
      <c r="G88" s="85">
        <v>0</v>
      </c>
      <c r="H88" s="85">
        <v>0</v>
      </c>
      <c r="I88" s="85">
        <v>0</v>
      </c>
      <c r="J88" s="86">
        <v>0</v>
      </c>
      <c r="K88" s="85">
        <v>0</v>
      </c>
      <c r="L88" s="85">
        <v>0</v>
      </c>
      <c r="M88" s="85">
        <v>250.00000000000003</v>
      </c>
      <c r="N88" s="85">
        <v>1750</v>
      </c>
      <c r="O88" s="85">
        <v>0</v>
      </c>
      <c r="P88" s="85">
        <v>0</v>
      </c>
      <c r="Q88" s="85">
        <v>9000</v>
      </c>
      <c r="R88" s="80">
        <v>0</v>
      </c>
    </row>
    <row r="89" spans="1:18" s="77" customFormat="1" ht="32.1" customHeight="1" x14ac:dyDescent="0.25">
      <c r="A89" s="81">
        <v>79</v>
      </c>
      <c r="B89" s="82" t="s">
        <v>216</v>
      </c>
      <c r="C89" s="98" t="s">
        <v>208</v>
      </c>
      <c r="D89" s="84" t="s">
        <v>227</v>
      </c>
      <c r="E89" s="84" t="s">
        <v>333</v>
      </c>
      <c r="F89" s="86">
        <v>5500</v>
      </c>
      <c r="G89" s="85">
        <v>0</v>
      </c>
      <c r="H89" s="85">
        <v>0</v>
      </c>
      <c r="I89" s="85">
        <v>0</v>
      </c>
      <c r="J89" s="86">
        <v>0</v>
      </c>
      <c r="K89" s="85">
        <v>0</v>
      </c>
      <c r="L89" s="85">
        <v>0</v>
      </c>
      <c r="M89" s="85">
        <v>250.00000000000003</v>
      </c>
      <c r="N89" s="85">
        <v>1375</v>
      </c>
      <c r="O89" s="85">
        <v>0</v>
      </c>
      <c r="P89" s="85">
        <v>0</v>
      </c>
      <c r="Q89" s="85">
        <v>7125</v>
      </c>
      <c r="R89" s="80">
        <v>0</v>
      </c>
    </row>
    <row r="90" spans="1:18" s="77" customFormat="1" ht="32.1" customHeight="1" x14ac:dyDescent="0.25">
      <c r="A90" s="81">
        <v>80</v>
      </c>
      <c r="B90" s="82" t="s">
        <v>216</v>
      </c>
      <c r="C90" s="98" t="s">
        <v>210</v>
      </c>
      <c r="D90" s="83" t="s">
        <v>260</v>
      </c>
      <c r="E90" s="84" t="s">
        <v>344</v>
      </c>
      <c r="F90" s="85">
        <v>8000</v>
      </c>
      <c r="G90" s="85">
        <v>0</v>
      </c>
      <c r="H90" s="85">
        <v>0</v>
      </c>
      <c r="I90" s="85">
        <v>0</v>
      </c>
      <c r="J90" s="86">
        <v>0</v>
      </c>
      <c r="K90" s="85">
        <v>0</v>
      </c>
      <c r="L90" s="85">
        <v>0</v>
      </c>
      <c r="M90" s="85">
        <v>250.00000000000003</v>
      </c>
      <c r="N90" s="85">
        <v>2000.0000000000002</v>
      </c>
      <c r="O90" s="85">
        <v>0</v>
      </c>
      <c r="P90" s="85">
        <v>0</v>
      </c>
      <c r="Q90" s="85">
        <v>10250.000000000002</v>
      </c>
      <c r="R90" s="80">
        <v>0</v>
      </c>
    </row>
    <row r="91" spans="1:18" s="77" customFormat="1" ht="32.1" customHeight="1" x14ac:dyDescent="0.25">
      <c r="A91" s="81">
        <v>81</v>
      </c>
      <c r="B91" s="82" t="s">
        <v>216</v>
      </c>
      <c r="C91" s="98" t="s">
        <v>211</v>
      </c>
      <c r="D91" s="83" t="s">
        <v>261</v>
      </c>
      <c r="E91" s="84" t="s">
        <v>332</v>
      </c>
      <c r="F91" s="85">
        <v>11000</v>
      </c>
      <c r="G91" s="85">
        <v>0</v>
      </c>
      <c r="H91" s="85">
        <v>0</v>
      </c>
      <c r="I91" s="85">
        <v>0</v>
      </c>
      <c r="J91" s="85">
        <v>375</v>
      </c>
      <c r="K91" s="85">
        <v>0</v>
      </c>
      <c r="L91" s="85">
        <v>0</v>
      </c>
      <c r="M91" s="85">
        <v>250.00000000000003</v>
      </c>
      <c r="N91" s="85">
        <v>2750</v>
      </c>
      <c r="O91" s="85">
        <v>0</v>
      </c>
      <c r="P91" s="85">
        <v>0</v>
      </c>
      <c r="Q91" s="85">
        <v>14375</v>
      </c>
      <c r="R91" s="80">
        <v>0</v>
      </c>
    </row>
    <row r="92" spans="1:18" s="77" customFormat="1" ht="32.1" customHeight="1" x14ac:dyDescent="0.25">
      <c r="A92" s="81">
        <v>82</v>
      </c>
      <c r="B92" s="82" t="s">
        <v>216</v>
      </c>
      <c r="C92" s="98" t="s">
        <v>212</v>
      </c>
      <c r="D92" s="83" t="s">
        <v>262</v>
      </c>
      <c r="E92" s="84" t="s">
        <v>292</v>
      </c>
      <c r="F92" s="86">
        <v>7000</v>
      </c>
      <c r="G92" s="85">
        <v>0</v>
      </c>
      <c r="H92" s="85">
        <v>0</v>
      </c>
      <c r="I92" s="85">
        <v>0</v>
      </c>
      <c r="J92" s="86">
        <v>0</v>
      </c>
      <c r="K92" s="85">
        <v>0</v>
      </c>
      <c r="L92" s="85">
        <v>0</v>
      </c>
      <c r="M92" s="85">
        <v>250.00000000000003</v>
      </c>
      <c r="N92" s="85">
        <v>1750</v>
      </c>
      <c r="O92" s="85">
        <v>0</v>
      </c>
      <c r="P92" s="85">
        <v>0</v>
      </c>
      <c r="Q92" s="85">
        <v>9000</v>
      </c>
      <c r="R92" s="80">
        <v>0</v>
      </c>
    </row>
    <row r="93" spans="1:18" s="77" customFormat="1" ht="32.1" customHeight="1" x14ac:dyDescent="0.25">
      <c r="A93" s="81">
        <v>83</v>
      </c>
      <c r="B93" s="82" t="s">
        <v>216</v>
      </c>
      <c r="C93" s="98" t="s">
        <v>213</v>
      </c>
      <c r="D93" s="83" t="s">
        <v>263</v>
      </c>
      <c r="E93" s="84" t="s">
        <v>334</v>
      </c>
      <c r="F93" s="85">
        <v>7000</v>
      </c>
      <c r="G93" s="85">
        <v>0</v>
      </c>
      <c r="H93" s="85">
        <v>0</v>
      </c>
      <c r="I93" s="85">
        <v>0</v>
      </c>
      <c r="J93" s="86">
        <v>0</v>
      </c>
      <c r="K93" s="85">
        <v>0</v>
      </c>
      <c r="L93" s="85">
        <v>0</v>
      </c>
      <c r="M93" s="85">
        <v>250.00000000000003</v>
      </c>
      <c r="N93" s="85">
        <v>1750</v>
      </c>
      <c r="O93" s="85">
        <v>0</v>
      </c>
      <c r="P93" s="85">
        <v>0</v>
      </c>
      <c r="Q93" s="85">
        <v>9000</v>
      </c>
      <c r="R93" s="80">
        <v>0</v>
      </c>
    </row>
    <row r="94" spans="1:18" s="77" customFormat="1" ht="32.1" customHeight="1" x14ac:dyDescent="0.25">
      <c r="A94" s="81">
        <v>84</v>
      </c>
      <c r="B94" s="82" t="s">
        <v>216</v>
      </c>
      <c r="C94" s="98" t="s">
        <v>215</v>
      </c>
      <c r="D94" s="83" t="s">
        <v>264</v>
      </c>
      <c r="E94" s="84" t="s">
        <v>292</v>
      </c>
      <c r="F94" s="86">
        <v>8000</v>
      </c>
      <c r="G94" s="85">
        <v>0</v>
      </c>
      <c r="H94" s="85">
        <v>0</v>
      </c>
      <c r="I94" s="85">
        <v>0</v>
      </c>
      <c r="J94" s="86">
        <v>0</v>
      </c>
      <c r="K94" s="85">
        <v>0</v>
      </c>
      <c r="L94" s="85">
        <v>0</v>
      </c>
      <c r="M94" s="85">
        <v>250.00000000000003</v>
      </c>
      <c r="N94" s="85">
        <v>2000.0000000000002</v>
      </c>
      <c r="O94" s="85">
        <v>0</v>
      </c>
      <c r="P94" s="85">
        <v>0</v>
      </c>
      <c r="Q94" s="85">
        <v>10250.000000000002</v>
      </c>
      <c r="R94" s="80">
        <v>0</v>
      </c>
    </row>
    <row r="95" spans="1:18" s="77" customFormat="1" ht="32.1" customHeight="1" x14ac:dyDescent="0.25">
      <c r="A95" s="81">
        <v>85</v>
      </c>
      <c r="B95" s="82" t="s">
        <v>216</v>
      </c>
      <c r="C95" s="98" t="s">
        <v>271</v>
      </c>
      <c r="D95" s="83" t="s">
        <v>230</v>
      </c>
      <c r="E95" s="84" t="s">
        <v>336</v>
      </c>
      <c r="F95" s="86">
        <v>8000</v>
      </c>
      <c r="G95" s="85">
        <v>0</v>
      </c>
      <c r="H95" s="85">
        <v>0</v>
      </c>
      <c r="I95" s="85">
        <v>0</v>
      </c>
      <c r="J95" s="86">
        <v>0</v>
      </c>
      <c r="K95" s="85">
        <v>0</v>
      </c>
      <c r="L95" s="85">
        <v>0</v>
      </c>
      <c r="M95" s="85">
        <v>250.00000000000003</v>
      </c>
      <c r="N95" s="85">
        <v>2000.0000000000002</v>
      </c>
      <c r="O95" s="85">
        <v>0</v>
      </c>
      <c r="P95" s="85">
        <v>0</v>
      </c>
      <c r="Q95" s="85">
        <v>10250.000000000002</v>
      </c>
      <c r="R95" s="80">
        <v>0</v>
      </c>
    </row>
    <row r="96" spans="1:18" s="77" customFormat="1" ht="32.1" customHeight="1" x14ac:dyDescent="0.25">
      <c r="A96" s="81">
        <v>86</v>
      </c>
      <c r="B96" s="82" t="s">
        <v>216</v>
      </c>
      <c r="C96" s="98" t="s">
        <v>272</v>
      </c>
      <c r="D96" s="83" t="s">
        <v>273</v>
      </c>
      <c r="E96" s="84" t="s">
        <v>345</v>
      </c>
      <c r="F96" s="86">
        <v>6000</v>
      </c>
      <c r="G96" s="85">
        <v>0</v>
      </c>
      <c r="H96" s="85">
        <v>0</v>
      </c>
      <c r="I96" s="85">
        <v>0</v>
      </c>
      <c r="J96" s="86">
        <v>0</v>
      </c>
      <c r="K96" s="85">
        <v>0</v>
      </c>
      <c r="L96" s="85">
        <v>0</v>
      </c>
      <c r="M96" s="85">
        <v>250.00000000000003</v>
      </c>
      <c r="N96" s="85">
        <v>1500</v>
      </c>
      <c r="O96" s="85">
        <v>0</v>
      </c>
      <c r="P96" s="85">
        <v>0</v>
      </c>
      <c r="Q96" s="85">
        <v>7750</v>
      </c>
      <c r="R96" s="80">
        <v>0</v>
      </c>
    </row>
    <row r="97" spans="1:18" s="77" customFormat="1" ht="32.1" customHeight="1" x14ac:dyDescent="0.25">
      <c r="A97" s="81">
        <v>87</v>
      </c>
      <c r="B97" s="82" t="s">
        <v>216</v>
      </c>
      <c r="C97" s="98" t="s">
        <v>274</v>
      </c>
      <c r="D97" s="83" t="s">
        <v>237</v>
      </c>
      <c r="E97" s="84" t="s">
        <v>337</v>
      </c>
      <c r="F97" s="86">
        <v>15000</v>
      </c>
      <c r="G97" s="85">
        <v>0</v>
      </c>
      <c r="H97" s="85">
        <v>0</v>
      </c>
      <c r="I97" s="85">
        <v>0</v>
      </c>
      <c r="J97" s="85">
        <v>375</v>
      </c>
      <c r="K97" s="85">
        <v>0</v>
      </c>
      <c r="L97" s="85">
        <v>0</v>
      </c>
      <c r="M97" s="85">
        <v>250.00000000000003</v>
      </c>
      <c r="N97" s="85">
        <v>3750</v>
      </c>
      <c r="O97" s="85">
        <v>0</v>
      </c>
      <c r="P97" s="85">
        <v>0</v>
      </c>
      <c r="Q97" s="85">
        <v>19375</v>
      </c>
      <c r="R97" s="80">
        <v>0</v>
      </c>
    </row>
    <row r="98" spans="1:18" s="77" customFormat="1" ht="32.1" customHeight="1" x14ac:dyDescent="0.25">
      <c r="A98" s="81">
        <v>88</v>
      </c>
      <c r="B98" s="82" t="s">
        <v>216</v>
      </c>
      <c r="C98" s="98" t="s">
        <v>147</v>
      </c>
      <c r="D98" s="83" t="s">
        <v>259</v>
      </c>
      <c r="E98" s="84" t="s">
        <v>343</v>
      </c>
      <c r="F98" s="86">
        <v>11000</v>
      </c>
      <c r="G98" s="85">
        <v>0</v>
      </c>
      <c r="H98" s="85">
        <v>0</v>
      </c>
      <c r="I98" s="85">
        <v>0</v>
      </c>
      <c r="J98" s="85">
        <v>375</v>
      </c>
      <c r="K98" s="85">
        <v>0</v>
      </c>
      <c r="L98" s="85">
        <v>0</v>
      </c>
      <c r="M98" s="85">
        <v>250.00000000000003</v>
      </c>
      <c r="N98" s="85">
        <v>2750</v>
      </c>
      <c r="O98" s="85">
        <v>0</v>
      </c>
      <c r="P98" s="85">
        <v>0</v>
      </c>
      <c r="Q98" s="85">
        <v>14375</v>
      </c>
      <c r="R98" s="80">
        <v>0</v>
      </c>
    </row>
    <row r="99" spans="1:18" s="77" customFormat="1" ht="32.1" customHeight="1" x14ac:dyDescent="0.25">
      <c r="A99" s="81">
        <v>89</v>
      </c>
      <c r="B99" s="82" t="s">
        <v>216</v>
      </c>
      <c r="C99" s="98" t="s">
        <v>275</v>
      </c>
      <c r="D99" s="83" t="s">
        <v>235</v>
      </c>
      <c r="E99" s="84" t="s">
        <v>336</v>
      </c>
      <c r="F99" s="86">
        <v>3000</v>
      </c>
      <c r="G99" s="85">
        <v>0</v>
      </c>
      <c r="H99" s="85">
        <v>0</v>
      </c>
      <c r="I99" s="85">
        <v>0</v>
      </c>
      <c r="J99" s="86">
        <v>0</v>
      </c>
      <c r="K99" s="85">
        <v>0</v>
      </c>
      <c r="L99" s="85">
        <v>0</v>
      </c>
      <c r="M99" s="85">
        <v>250.00000000000003</v>
      </c>
      <c r="N99" s="85">
        <v>750</v>
      </c>
      <c r="O99" s="85">
        <v>0</v>
      </c>
      <c r="P99" s="85">
        <v>0</v>
      </c>
      <c r="Q99" s="85">
        <v>4000</v>
      </c>
      <c r="R99" s="80">
        <v>0</v>
      </c>
    </row>
    <row r="100" spans="1:18" s="77" customFormat="1" ht="32.1" customHeight="1" x14ac:dyDescent="0.25">
      <c r="A100" s="81">
        <v>90</v>
      </c>
      <c r="B100" s="82" t="s">
        <v>216</v>
      </c>
      <c r="C100" s="98" t="s">
        <v>209</v>
      </c>
      <c r="D100" s="83" t="s">
        <v>219</v>
      </c>
      <c r="E100" s="84" t="s">
        <v>346</v>
      </c>
      <c r="F100" s="86">
        <v>15000</v>
      </c>
      <c r="G100" s="85">
        <v>0</v>
      </c>
      <c r="H100" s="85">
        <v>0</v>
      </c>
      <c r="I100" s="85">
        <v>0</v>
      </c>
      <c r="J100" s="85">
        <v>375</v>
      </c>
      <c r="K100" s="85">
        <v>0</v>
      </c>
      <c r="L100" s="85">
        <v>0</v>
      </c>
      <c r="M100" s="85">
        <v>250.00000000000003</v>
      </c>
      <c r="N100" s="85">
        <v>3750</v>
      </c>
      <c r="O100" s="85">
        <v>0</v>
      </c>
      <c r="P100" s="85">
        <v>0</v>
      </c>
      <c r="Q100" s="85">
        <v>19375</v>
      </c>
      <c r="R100" s="80">
        <v>0</v>
      </c>
    </row>
    <row r="101" spans="1:18" s="77" customFormat="1" ht="32.1" customHeight="1" x14ac:dyDescent="0.25">
      <c r="A101" s="81">
        <v>91</v>
      </c>
      <c r="B101" s="82" t="s">
        <v>216</v>
      </c>
      <c r="C101" s="98" t="s">
        <v>277</v>
      </c>
      <c r="D101" s="83" t="s">
        <v>228</v>
      </c>
      <c r="E101" s="84" t="s">
        <v>291</v>
      </c>
      <c r="F101" s="86">
        <v>15000</v>
      </c>
      <c r="G101" s="85">
        <v>0</v>
      </c>
      <c r="H101" s="85">
        <v>0</v>
      </c>
      <c r="I101" s="85">
        <v>0</v>
      </c>
      <c r="J101" s="85">
        <v>375</v>
      </c>
      <c r="K101" s="85">
        <v>0</v>
      </c>
      <c r="L101" s="85">
        <v>0</v>
      </c>
      <c r="M101" s="85">
        <v>250.00000000000003</v>
      </c>
      <c r="N101" s="85">
        <v>3750</v>
      </c>
      <c r="O101" s="85">
        <v>0</v>
      </c>
      <c r="P101" s="85">
        <v>0</v>
      </c>
      <c r="Q101" s="85">
        <v>19375</v>
      </c>
      <c r="R101" s="80">
        <v>0</v>
      </c>
    </row>
    <row r="102" spans="1:18" s="77" customFormat="1" ht="32.1" customHeight="1" x14ac:dyDescent="0.25">
      <c r="A102" s="81">
        <v>92</v>
      </c>
      <c r="B102" s="82" t="s">
        <v>216</v>
      </c>
      <c r="C102" s="98" t="s">
        <v>199</v>
      </c>
      <c r="D102" s="83" t="s">
        <v>238</v>
      </c>
      <c r="E102" s="84" t="s">
        <v>343</v>
      </c>
      <c r="F102" s="86">
        <v>8000</v>
      </c>
      <c r="G102" s="85">
        <v>0</v>
      </c>
      <c r="H102" s="85">
        <v>0</v>
      </c>
      <c r="I102" s="85">
        <v>0</v>
      </c>
      <c r="J102" s="86">
        <v>0</v>
      </c>
      <c r="K102" s="85">
        <v>0</v>
      </c>
      <c r="L102" s="85">
        <v>0</v>
      </c>
      <c r="M102" s="85">
        <v>50</v>
      </c>
      <c r="N102" s="85">
        <v>400</v>
      </c>
      <c r="O102" s="85">
        <v>0</v>
      </c>
      <c r="P102" s="85">
        <v>0</v>
      </c>
      <c r="Q102" s="85">
        <v>2050</v>
      </c>
      <c r="R102" s="80">
        <v>0</v>
      </c>
    </row>
    <row r="103" spans="1:18" s="77" customFormat="1" ht="32.1" customHeight="1" x14ac:dyDescent="0.25">
      <c r="A103" s="81">
        <v>93</v>
      </c>
      <c r="B103" s="82" t="s">
        <v>216</v>
      </c>
      <c r="C103" s="98" t="s">
        <v>278</v>
      </c>
      <c r="D103" s="83" t="s">
        <v>256</v>
      </c>
      <c r="E103" s="84" t="s">
        <v>290</v>
      </c>
      <c r="F103" s="86">
        <v>6000</v>
      </c>
      <c r="G103" s="85">
        <v>0</v>
      </c>
      <c r="H103" s="85">
        <v>0</v>
      </c>
      <c r="I103" s="85">
        <v>0</v>
      </c>
      <c r="J103" s="86">
        <v>0</v>
      </c>
      <c r="K103" s="85">
        <v>0</v>
      </c>
      <c r="L103" s="85">
        <v>0</v>
      </c>
      <c r="M103" s="85">
        <v>250.00000000000003</v>
      </c>
      <c r="N103" s="86">
        <v>1500</v>
      </c>
      <c r="O103" s="85">
        <v>0</v>
      </c>
      <c r="P103" s="85">
        <v>0</v>
      </c>
      <c r="Q103" s="85">
        <v>7750</v>
      </c>
      <c r="R103" s="80">
        <v>0</v>
      </c>
    </row>
    <row r="104" spans="1:18" s="77" customFormat="1" ht="32.1" customHeight="1" x14ac:dyDescent="0.25">
      <c r="A104" s="81">
        <v>94</v>
      </c>
      <c r="B104" s="82" t="s">
        <v>216</v>
      </c>
      <c r="C104" s="98" t="s">
        <v>279</v>
      </c>
      <c r="D104" s="83" t="s">
        <v>256</v>
      </c>
      <c r="E104" s="84" t="s">
        <v>347</v>
      </c>
      <c r="F104" s="86">
        <v>6000</v>
      </c>
      <c r="G104" s="85">
        <v>0</v>
      </c>
      <c r="H104" s="85">
        <v>0</v>
      </c>
      <c r="I104" s="85">
        <v>0</v>
      </c>
      <c r="J104" s="86">
        <v>0</v>
      </c>
      <c r="K104" s="85">
        <v>0</v>
      </c>
      <c r="L104" s="85">
        <v>0</v>
      </c>
      <c r="M104" s="85">
        <v>250.00000000000003</v>
      </c>
      <c r="N104" s="85">
        <v>1500</v>
      </c>
      <c r="O104" s="85">
        <v>0</v>
      </c>
      <c r="P104" s="85">
        <v>0</v>
      </c>
      <c r="Q104" s="85">
        <v>7750</v>
      </c>
      <c r="R104" s="80">
        <v>0</v>
      </c>
    </row>
    <row r="105" spans="1:18" s="77" customFormat="1" ht="32.1" customHeight="1" x14ac:dyDescent="0.25">
      <c r="A105" s="81">
        <v>95</v>
      </c>
      <c r="B105" s="82" t="s">
        <v>216</v>
      </c>
      <c r="C105" s="98" t="s">
        <v>191</v>
      </c>
      <c r="D105" s="83" t="s">
        <v>250</v>
      </c>
      <c r="E105" s="84" t="s">
        <v>293</v>
      </c>
      <c r="F105" s="86">
        <v>8000</v>
      </c>
      <c r="G105" s="85">
        <v>0</v>
      </c>
      <c r="H105" s="85">
        <v>0</v>
      </c>
      <c r="I105" s="85">
        <v>0</v>
      </c>
      <c r="J105" s="86">
        <v>0</v>
      </c>
      <c r="K105" s="85">
        <v>0</v>
      </c>
      <c r="L105" s="85">
        <v>0</v>
      </c>
      <c r="M105" s="85">
        <v>250.00000000000003</v>
      </c>
      <c r="N105" s="85">
        <v>2000.0000000000002</v>
      </c>
      <c r="O105" s="85">
        <v>0</v>
      </c>
      <c r="P105" s="85">
        <v>0</v>
      </c>
      <c r="Q105" s="85">
        <v>10250.000000000002</v>
      </c>
      <c r="R105" s="80">
        <f>84+1476</f>
        <v>1560</v>
      </c>
    </row>
    <row r="106" spans="1:18" s="77" customFormat="1" ht="42" customHeight="1" x14ac:dyDescent="0.25">
      <c r="A106" s="81">
        <v>96</v>
      </c>
      <c r="B106" s="82" t="s">
        <v>216</v>
      </c>
      <c r="C106" s="98" t="s">
        <v>206</v>
      </c>
      <c r="D106" s="83" t="s">
        <v>250</v>
      </c>
      <c r="E106" s="84" t="s">
        <v>293</v>
      </c>
      <c r="F106" s="86">
        <v>8000</v>
      </c>
      <c r="G106" s="85">
        <v>0</v>
      </c>
      <c r="H106" s="85">
        <v>0</v>
      </c>
      <c r="I106" s="85">
        <v>0</v>
      </c>
      <c r="J106" s="86">
        <v>0</v>
      </c>
      <c r="K106" s="85">
        <v>0</v>
      </c>
      <c r="L106" s="85">
        <v>0</v>
      </c>
      <c r="M106" s="85">
        <v>250.00000000000003</v>
      </c>
      <c r="N106" s="85">
        <v>2000.0000000000002</v>
      </c>
      <c r="O106" s="85">
        <v>0</v>
      </c>
      <c r="P106" s="85">
        <v>0</v>
      </c>
      <c r="Q106" s="85">
        <v>10250.000000000002</v>
      </c>
      <c r="R106" s="80">
        <f>877+378</f>
        <v>1255</v>
      </c>
    </row>
    <row r="107" spans="1:18" s="77" customFormat="1" ht="32.1" customHeight="1" x14ac:dyDescent="0.25">
      <c r="A107" s="81">
        <v>97</v>
      </c>
      <c r="B107" s="82" t="s">
        <v>216</v>
      </c>
      <c r="C107" s="98" t="s">
        <v>172</v>
      </c>
      <c r="D107" s="83" t="s">
        <v>250</v>
      </c>
      <c r="E107" s="84" t="s">
        <v>293</v>
      </c>
      <c r="F107" s="86">
        <v>8000</v>
      </c>
      <c r="G107" s="85">
        <v>0</v>
      </c>
      <c r="H107" s="85">
        <v>0</v>
      </c>
      <c r="I107" s="85">
        <v>0</v>
      </c>
      <c r="J107" s="86">
        <v>0</v>
      </c>
      <c r="K107" s="85">
        <v>0</v>
      </c>
      <c r="L107" s="85">
        <v>0</v>
      </c>
      <c r="M107" s="85">
        <v>0</v>
      </c>
      <c r="N107" s="85">
        <v>0</v>
      </c>
      <c r="O107" s="85">
        <v>0</v>
      </c>
      <c r="P107" s="85">
        <v>0</v>
      </c>
      <c r="Q107" s="85">
        <v>0</v>
      </c>
      <c r="R107" s="80">
        <f>787+894+142</f>
        <v>1823</v>
      </c>
    </row>
    <row r="108" spans="1:18" s="77" customFormat="1" ht="32.1" customHeight="1" x14ac:dyDescent="0.25">
      <c r="A108" s="81">
        <v>98</v>
      </c>
      <c r="B108" s="82" t="s">
        <v>216</v>
      </c>
      <c r="C108" s="98" t="s">
        <v>186</v>
      </c>
      <c r="D108" s="83" t="s">
        <v>250</v>
      </c>
      <c r="E108" s="84" t="s">
        <v>293</v>
      </c>
      <c r="F108" s="86">
        <v>8000</v>
      </c>
      <c r="G108" s="85">
        <v>0</v>
      </c>
      <c r="H108" s="85">
        <v>0</v>
      </c>
      <c r="I108" s="85">
        <v>0</v>
      </c>
      <c r="J108" s="86">
        <v>0</v>
      </c>
      <c r="K108" s="85">
        <v>0</v>
      </c>
      <c r="L108" s="85">
        <v>0</v>
      </c>
      <c r="M108" s="85">
        <v>250.00000000000003</v>
      </c>
      <c r="N108" s="85">
        <v>2000.0000000000002</v>
      </c>
      <c r="O108" s="85">
        <v>0</v>
      </c>
      <c r="P108" s="85">
        <v>0</v>
      </c>
      <c r="Q108" s="85">
        <v>10250.000000000002</v>
      </c>
      <c r="R108" s="80">
        <v>84</v>
      </c>
    </row>
    <row r="109" spans="1:18" s="77" customFormat="1" ht="32.1" customHeight="1" x14ac:dyDescent="0.25">
      <c r="A109" s="81">
        <v>99</v>
      </c>
      <c r="B109" s="82" t="s">
        <v>216</v>
      </c>
      <c r="C109" s="98" t="s">
        <v>187</v>
      </c>
      <c r="D109" s="83" t="s">
        <v>250</v>
      </c>
      <c r="E109" s="84" t="s">
        <v>293</v>
      </c>
      <c r="F109" s="86">
        <v>8000</v>
      </c>
      <c r="G109" s="85">
        <v>0</v>
      </c>
      <c r="H109" s="85">
        <v>0</v>
      </c>
      <c r="I109" s="85">
        <v>0</v>
      </c>
      <c r="J109" s="86">
        <v>0</v>
      </c>
      <c r="K109" s="85">
        <v>0</v>
      </c>
      <c r="L109" s="85">
        <v>0</v>
      </c>
      <c r="M109" s="85">
        <v>250.00000000000003</v>
      </c>
      <c r="N109" s="85">
        <v>2000.0000000000002</v>
      </c>
      <c r="O109" s="85">
        <v>0</v>
      </c>
      <c r="P109" s="85">
        <v>0</v>
      </c>
      <c r="Q109" s="85">
        <v>10250.000000000002</v>
      </c>
      <c r="R109" s="80">
        <v>0</v>
      </c>
    </row>
    <row r="110" spans="1:18" s="77" customFormat="1" ht="32.1" customHeight="1" x14ac:dyDescent="0.25">
      <c r="A110" s="81">
        <v>100</v>
      </c>
      <c r="B110" s="82" t="s">
        <v>216</v>
      </c>
      <c r="C110" s="98" t="s">
        <v>207</v>
      </c>
      <c r="D110" s="83" t="s">
        <v>250</v>
      </c>
      <c r="E110" s="84" t="s">
        <v>293</v>
      </c>
      <c r="F110" s="86">
        <v>8000</v>
      </c>
      <c r="G110" s="85">
        <v>0</v>
      </c>
      <c r="H110" s="85">
        <v>0</v>
      </c>
      <c r="I110" s="85">
        <v>0</v>
      </c>
      <c r="J110" s="86">
        <v>0</v>
      </c>
      <c r="K110" s="85">
        <v>0</v>
      </c>
      <c r="L110" s="85">
        <v>0</v>
      </c>
      <c r="M110" s="85">
        <v>250.00000000000003</v>
      </c>
      <c r="N110" s="85">
        <v>2000.0000000000002</v>
      </c>
      <c r="O110" s="85">
        <v>0</v>
      </c>
      <c r="P110" s="85">
        <v>0</v>
      </c>
      <c r="Q110" s="85">
        <v>10250.000000000002</v>
      </c>
      <c r="R110" s="80">
        <v>0</v>
      </c>
    </row>
    <row r="111" spans="1:18" s="77" customFormat="1" ht="32.1" customHeight="1" x14ac:dyDescent="0.25">
      <c r="A111" s="81">
        <v>101</v>
      </c>
      <c r="B111" s="82" t="s">
        <v>216</v>
      </c>
      <c r="C111" s="98" t="s">
        <v>180</v>
      </c>
      <c r="D111" s="83" t="s">
        <v>249</v>
      </c>
      <c r="E111" s="84" t="s">
        <v>293</v>
      </c>
      <c r="F111" s="86">
        <v>10000</v>
      </c>
      <c r="G111" s="85">
        <v>0</v>
      </c>
      <c r="H111" s="85">
        <v>0</v>
      </c>
      <c r="I111" s="85">
        <v>0</v>
      </c>
      <c r="J111" s="86">
        <v>0</v>
      </c>
      <c r="K111" s="85">
        <v>0</v>
      </c>
      <c r="L111" s="85">
        <v>0</v>
      </c>
      <c r="M111" s="85">
        <v>250.00000000000003</v>
      </c>
      <c r="N111" s="85">
        <v>2500</v>
      </c>
      <c r="O111" s="85">
        <v>0</v>
      </c>
      <c r="P111" s="85">
        <v>0</v>
      </c>
      <c r="Q111" s="85">
        <v>12750</v>
      </c>
      <c r="R111" s="80">
        <v>1355</v>
      </c>
    </row>
    <row r="112" spans="1:18" s="77" customFormat="1" ht="32.1" customHeight="1" x14ac:dyDescent="0.25">
      <c r="A112" s="81">
        <v>102</v>
      </c>
      <c r="B112" s="82" t="s">
        <v>216</v>
      </c>
      <c r="C112" s="98" t="s">
        <v>280</v>
      </c>
      <c r="D112" s="83" t="s">
        <v>250</v>
      </c>
      <c r="E112" s="84" t="s">
        <v>293</v>
      </c>
      <c r="F112" s="86">
        <v>8000</v>
      </c>
      <c r="G112" s="85">
        <v>0</v>
      </c>
      <c r="H112" s="85">
        <v>0</v>
      </c>
      <c r="I112" s="85">
        <v>0</v>
      </c>
      <c r="J112" s="86">
        <v>0</v>
      </c>
      <c r="K112" s="85">
        <v>0</v>
      </c>
      <c r="L112" s="85">
        <v>0</v>
      </c>
      <c r="M112" s="85">
        <v>250.00000000000003</v>
      </c>
      <c r="N112" s="85">
        <v>2000.0000000000002</v>
      </c>
      <c r="O112" s="85">
        <v>0</v>
      </c>
      <c r="P112" s="85">
        <v>0</v>
      </c>
      <c r="Q112" s="85">
        <v>10250.000000000002</v>
      </c>
      <c r="R112" s="80">
        <v>321</v>
      </c>
    </row>
    <row r="113" spans="1:18" s="77" customFormat="1" ht="32.1" customHeight="1" x14ac:dyDescent="0.25">
      <c r="A113" s="81">
        <v>103</v>
      </c>
      <c r="B113" s="82" t="s">
        <v>216</v>
      </c>
      <c r="C113" s="98" t="s">
        <v>312</v>
      </c>
      <c r="D113" s="83" t="s">
        <v>313</v>
      </c>
      <c r="E113" s="84" t="s">
        <v>337</v>
      </c>
      <c r="F113" s="86">
        <v>11000</v>
      </c>
      <c r="G113" s="85">
        <v>0</v>
      </c>
      <c r="H113" s="85">
        <v>0</v>
      </c>
      <c r="I113" s="85">
        <v>0</v>
      </c>
      <c r="J113" s="85">
        <v>375</v>
      </c>
      <c r="K113" s="85">
        <v>0</v>
      </c>
      <c r="L113" s="85">
        <v>0</v>
      </c>
      <c r="M113" s="85">
        <v>250.00000000000003</v>
      </c>
      <c r="N113" s="85">
        <v>2750</v>
      </c>
      <c r="O113" s="85">
        <v>0</v>
      </c>
      <c r="P113" s="85">
        <v>0</v>
      </c>
      <c r="Q113" s="85">
        <v>14375</v>
      </c>
      <c r="R113" s="80">
        <v>0</v>
      </c>
    </row>
    <row r="114" spans="1:18" s="77" customFormat="1" ht="32.1" customHeight="1" x14ac:dyDescent="0.25">
      <c r="A114" s="81">
        <v>104</v>
      </c>
      <c r="B114" s="82" t="s">
        <v>216</v>
      </c>
      <c r="C114" s="98" t="s">
        <v>159</v>
      </c>
      <c r="D114" s="83" t="s">
        <v>247</v>
      </c>
      <c r="E114" s="84" t="s">
        <v>290</v>
      </c>
      <c r="F114" s="86">
        <v>11000</v>
      </c>
      <c r="G114" s="85">
        <v>0</v>
      </c>
      <c r="H114" s="85">
        <v>0</v>
      </c>
      <c r="I114" s="85">
        <v>0</v>
      </c>
      <c r="J114" s="85">
        <v>0</v>
      </c>
      <c r="K114" s="85">
        <v>0</v>
      </c>
      <c r="L114" s="85">
        <v>0</v>
      </c>
      <c r="M114" s="85">
        <v>250.00000000000003</v>
      </c>
      <c r="N114" s="85">
        <v>2750</v>
      </c>
      <c r="O114" s="85">
        <v>0</v>
      </c>
      <c r="P114" s="85">
        <v>0</v>
      </c>
      <c r="Q114" s="85">
        <v>14375</v>
      </c>
      <c r="R114" s="80">
        <v>0</v>
      </c>
    </row>
    <row r="115" spans="1:18" s="77" customFormat="1" ht="32.1" customHeight="1" x14ac:dyDescent="0.25">
      <c r="A115" s="81">
        <v>105</v>
      </c>
      <c r="B115" s="82" t="s">
        <v>216</v>
      </c>
      <c r="C115" s="98" t="s">
        <v>270</v>
      </c>
      <c r="D115" s="83" t="s">
        <v>247</v>
      </c>
      <c r="E115" s="84" t="s">
        <v>290</v>
      </c>
      <c r="F115" s="86">
        <v>11000</v>
      </c>
      <c r="G115" s="85">
        <v>0</v>
      </c>
      <c r="H115" s="85">
        <v>0</v>
      </c>
      <c r="I115" s="85">
        <v>0</v>
      </c>
      <c r="J115" s="85">
        <v>0</v>
      </c>
      <c r="K115" s="85">
        <v>0</v>
      </c>
      <c r="L115" s="85">
        <v>0</v>
      </c>
      <c r="M115" s="85">
        <v>250.00000000000003</v>
      </c>
      <c r="N115" s="85">
        <v>2750</v>
      </c>
      <c r="O115" s="85">
        <v>0</v>
      </c>
      <c r="P115" s="85">
        <v>0</v>
      </c>
      <c r="Q115" s="85">
        <v>14375</v>
      </c>
      <c r="R115" s="80">
        <v>1199</v>
      </c>
    </row>
    <row r="116" spans="1:18" s="77" customFormat="1" ht="32.1" customHeight="1" x14ac:dyDescent="0.25">
      <c r="A116" s="81">
        <v>106</v>
      </c>
      <c r="B116" s="82" t="s">
        <v>216</v>
      </c>
      <c r="C116" s="98" t="s">
        <v>128</v>
      </c>
      <c r="D116" s="83" t="s">
        <v>296</v>
      </c>
      <c r="E116" s="84" t="s">
        <v>290</v>
      </c>
      <c r="F116" s="86">
        <v>15000</v>
      </c>
      <c r="G116" s="85">
        <v>0</v>
      </c>
      <c r="H116" s="85">
        <v>0</v>
      </c>
      <c r="I116" s="85">
        <v>0</v>
      </c>
      <c r="J116" s="85">
        <v>375</v>
      </c>
      <c r="K116" s="85">
        <v>0</v>
      </c>
      <c r="L116" s="85">
        <v>0</v>
      </c>
      <c r="M116" s="85">
        <v>250.00000000000003</v>
      </c>
      <c r="N116" s="86">
        <v>3750</v>
      </c>
      <c r="O116" s="85">
        <v>0</v>
      </c>
      <c r="P116" s="85">
        <v>0</v>
      </c>
      <c r="Q116" s="85">
        <v>19375</v>
      </c>
      <c r="R116" s="80">
        <v>0</v>
      </c>
    </row>
    <row r="117" spans="1:18" s="77" customFormat="1" ht="32.1" customHeight="1" x14ac:dyDescent="0.25">
      <c r="A117" s="81">
        <v>107</v>
      </c>
      <c r="B117" s="82" t="s">
        <v>216</v>
      </c>
      <c r="C117" s="98" t="s">
        <v>214</v>
      </c>
      <c r="D117" s="83" t="s">
        <v>256</v>
      </c>
      <c r="E117" s="84" t="s">
        <v>347</v>
      </c>
      <c r="F117" s="86">
        <v>6000</v>
      </c>
      <c r="G117" s="85">
        <v>0</v>
      </c>
      <c r="H117" s="85">
        <v>0</v>
      </c>
      <c r="I117" s="85">
        <v>0</v>
      </c>
      <c r="J117" s="86">
        <v>0</v>
      </c>
      <c r="K117" s="85">
        <v>0</v>
      </c>
      <c r="L117" s="85">
        <v>0</v>
      </c>
      <c r="M117" s="85">
        <v>250.00000000000003</v>
      </c>
      <c r="N117" s="86">
        <v>1500</v>
      </c>
      <c r="O117" s="85">
        <v>0</v>
      </c>
      <c r="P117" s="85">
        <v>0</v>
      </c>
      <c r="Q117" s="85">
        <v>7750</v>
      </c>
      <c r="R117" s="80">
        <v>0</v>
      </c>
    </row>
    <row r="118" spans="1:18" s="77" customFormat="1" ht="32.1" customHeight="1" x14ac:dyDescent="0.25">
      <c r="A118" s="81">
        <v>108</v>
      </c>
      <c r="B118" s="82" t="s">
        <v>216</v>
      </c>
      <c r="C118" s="98" t="s">
        <v>297</v>
      </c>
      <c r="D118" s="83" t="s">
        <v>259</v>
      </c>
      <c r="E118" s="84" t="s">
        <v>346</v>
      </c>
      <c r="F118" s="86">
        <v>11000</v>
      </c>
      <c r="G118" s="85">
        <v>0</v>
      </c>
      <c r="H118" s="85">
        <v>0</v>
      </c>
      <c r="I118" s="85">
        <v>0</v>
      </c>
      <c r="J118" s="85">
        <v>375</v>
      </c>
      <c r="K118" s="85">
        <v>0</v>
      </c>
      <c r="L118" s="85">
        <v>0</v>
      </c>
      <c r="M118" s="85">
        <v>250.00000000000003</v>
      </c>
      <c r="N118" s="86">
        <v>2750</v>
      </c>
      <c r="O118" s="85">
        <v>0</v>
      </c>
      <c r="P118" s="85">
        <v>0</v>
      </c>
      <c r="Q118" s="85">
        <v>14375</v>
      </c>
      <c r="R118" s="80">
        <v>0</v>
      </c>
    </row>
    <row r="119" spans="1:18" s="77" customFormat="1" ht="32.1" customHeight="1" x14ac:dyDescent="0.25">
      <c r="A119" s="81">
        <v>109</v>
      </c>
      <c r="B119" s="82" t="s">
        <v>216</v>
      </c>
      <c r="C119" s="98" t="s">
        <v>298</v>
      </c>
      <c r="D119" s="83" t="s">
        <v>233</v>
      </c>
      <c r="E119" s="84" t="s">
        <v>336</v>
      </c>
      <c r="F119" s="86">
        <v>4500</v>
      </c>
      <c r="G119" s="85">
        <v>0</v>
      </c>
      <c r="H119" s="85">
        <v>0</v>
      </c>
      <c r="I119" s="85">
        <v>0</v>
      </c>
      <c r="J119" s="86">
        <v>0</v>
      </c>
      <c r="K119" s="85">
        <v>0</v>
      </c>
      <c r="L119" s="85">
        <v>0</v>
      </c>
      <c r="M119" s="85">
        <v>250.00000000000003</v>
      </c>
      <c r="N119" s="86">
        <v>1125</v>
      </c>
      <c r="O119" s="85">
        <v>0</v>
      </c>
      <c r="P119" s="85">
        <v>0</v>
      </c>
      <c r="Q119" s="85">
        <v>5875</v>
      </c>
      <c r="R119" s="80">
        <v>1060.5</v>
      </c>
    </row>
    <row r="120" spans="1:18" s="77" customFormat="1" ht="43.5" customHeight="1" x14ac:dyDescent="0.25">
      <c r="A120" s="81">
        <v>110</v>
      </c>
      <c r="B120" s="82" t="s">
        <v>216</v>
      </c>
      <c r="C120" s="98" t="s">
        <v>299</v>
      </c>
      <c r="D120" s="83" t="s">
        <v>309</v>
      </c>
      <c r="E120" s="84" t="s">
        <v>342</v>
      </c>
      <c r="F120" s="86">
        <v>5500</v>
      </c>
      <c r="G120" s="85">
        <v>0</v>
      </c>
      <c r="H120" s="85">
        <v>0</v>
      </c>
      <c r="I120" s="85">
        <v>0</v>
      </c>
      <c r="J120" s="86">
        <v>0</v>
      </c>
      <c r="K120" s="85">
        <v>0</v>
      </c>
      <c r="L120" s="85">
        <v>0</v>
      </c>
      <c r="M120" s="85">
        <v>250.00000000000003</v>
      </c>
      <c r="N120" s="86">
        <v>1375</v>
      </c>
      <c r="O120" s="85">
        <v>0</v>
      </c>
      <c r="P120" s="85">
        <v>0</v>
      </c>
      <c r="Q120" s="85">
        <v>7125</v>
      </c>
      <c r="R120" s="80">
        <v>1191</v>
      </c>
    </row>
    <row r="121" spans="1:18" s="77" customFormat="1" ht="32.1" customHeight="1" x14ac:dyDescent="0.25">
      <c r="A121" s="81">
        <v>111</v>
      </c>
      <c r="B121" s="82" t="s">
        <v>216</v>
      </c>
      <c r="C121" s="98" t="s">
        <v>300</v>
      </c>
      <c r="D121" s="83" t="s">
        <v>310</v>
      </c>
      <c r="E121" s="84" t="s">
        <v>292</v>
      </c>
      <c r="F121" s="86">
        <v>7000</v>
      </c>
      <c r="G121" s="85">
        <v>0</v>
      </c>
      <c r="H121" s="85">
        <v>0</v>
      </c>
      <c r="I121" s="85">
        <v>0</v>
      </c>
      <c r="J121" s="86">
        <v>0</v>
      </c>
      <c r="K121" s="85">
        <v>0</v>
      </c>
      <c r="L121" s="85">
        <v>0</v>
      </c>
      <c r="M121" s="85">
        <v>250.00000000000003</v>
      </c>
      <c r="N121" s="86">
        <v>1750</v>
      </c>
      <c r="O121" s="85">
        <v>0</v>
      </c>
      <c r="P121" s="85">
        <v>0</v>
      </c>
      <c r="Q121" s="85">
        <v>9000</v>
      </c>
      <c r="R121" s="80">
        <v>0</v>
      </c>
    </row>
    <row r="122" spans="1:18" s="77" customFormat="1" ht="32.1" customHeight="1" x14ac:dyDescent="0.25">
      <c r="A122" s="81">
        <v>112</v>
      </c>
      <c r="B122" s="82" t="s">
        <v>216</v>
      </c>
      <c r="C122" s="98" t="s">
        <v>301</v>
      </c>
      <c r="D122" s="83" t="s">
        <v>250</v>
      </c>
      <c r="E122" s="84" t="s">
        <v>293</v>
      </c>
      <c r="F122" s="86">
        <v>8000</v>
      </c>
      <c r="G122" s="85">
        <v>0</v>
      </c>
      <c r="H122" s="85">
        <v>0</v>
      </c>
      <c r="I122" s="85">
        <v>0</v>
      </c>
      <c r="J122" s="86">
        <v>0</v>
      </c>
      <c r="K122" s="85">
        <v>0</v>
      </c>
      <c r="L122" s="85">
        <v>0</v>
      </c>
      <c r="M122" s="85">
        <v>250.00000000000003</v>
      </c>
      <c r="N122" s="86">
        <v>2000.0000000000002</v>
      </c>
      <c r="O122" s="85">
        <v>0</v>
      </c>
      <c r="P122" s="85">
        <v>0</v>
      </c>
      <c r="Q122" s="85">
        <v>10250.000000000002</v>
      </c>
      <c r="R122" s="80">
        <v>0</v>
      </c>
    </row>
    <row r="123" spans="1:18" s="77" customFormat="1" ht="32.1" customHeight="1" x14ac:dyDescent="0.25">
      <c r="A123" s="81">
        <v>113</v>
      </c>
      <c r="B123" s="82" t="s">
        <v>216</v>
      </c>
      <c r="C123" s="98" t="s">
        <v>302</v>
      </c>
      <c r="D123" s="83" t="s">
        <v>250</v>
      </c>
      <c r="E123" s="84" t="s">
        <v>293</v>
      </c>
      <c r="F123" s="86">
        <v>8000</v>
      </c>
      <c r="G123" s="85">
        <v>0</v>
      </c>
      <c r="H123" s="85">
        <v>0</v>
      </c>
      <c r="I123" s="85">
        <v>0</v>
      </c>
      <c r="J123" s="86">
        <v>0</v>
      </c>
      <c r="K123" s="85">
        <v>0</v>
      </c>
      <c r="L123" s="85">
        <v>0</v>
      </c>
      <c r="M123" s="85">
        <v>250.00000000000003</v>
      </c>
      <c r="N123" s="86">
        <v>2000.0000000000002</v>
      </c>
      <c r="O123" s="85">
        <v>0</v>
      </c>
      <c r="P123" s="85">
        <v>0</v>
      </c>
      <c r="Q123" s="85">
        <v>10250.000000000002</v>
      </c>
      <c r="R123" s="80">
        <v>0</v>
      </c>
    </row>
    <row r="124" spans="1:18" s="77" customFormat="1" ht="32.1" customHeight="1" x14ac:dyDescent="0.25">
      <c r="A124" s="81">
        <v>114</v>
      </c>
      <c r="B124" s="82" t="s">
        <v>216</v>
      </c>
      <c r="C124" s="98" t="s">
        <v>303</v>
      </c>
      <c r="D124" s="83" t="s">
        <v>250</v>
      </c>
      <c r="E124" s="84" t="s">
        <v>293</v>
      </c>
      <c r="F124" s="86">
        <v>8000</v>
      </c>
      <c r="G124" s="85">
        <v>0</v>
      </c>
      <c r="H124" s="85">
        <v>0</v>
      </c>
      <c r="I124" s="85">
        <v>0</v>
      </c>
      <c r="J124" s="86">
        <v>0</v>
      </c>
      <c r="K124" s="85">
        <v>0</v>
      </c>
      <c r="L124" s="85">
        <v>0</v>
      </c>
      <c r="M124" s="85">
        <v>250.00000000000003</v>
      </c>
      <c r="N124" s="86">
        <v>2000.0000000000002</v>
      </c>
      <c r="O124" s="85">
        <v>0</v>
      </c>
      <c r="P124" s="85">
        <v>0</v>
      </c>
      <c r="Q124" s="85">
        <v>10250.000000000002</v>
      </c>
      <c r="R124" s="80">
        <v>0</v>
      </c>
    </row>
    <row r="125" spans="1:18" s="77" customFormat="1" ht="32.1" customHeight="1" x14ac:dyDescent="0.25">
      <c r="A125" s="81">
        <v>115</v>
      </c>
      <c r="B125" s="82" t="s">
        <v>216</v>
      </c>
      <c r="C125" s="100" t="s">
        <v>304</v>
      </c>
      <c r="D125" s="83" t="s">
        <v>311</v>
      </c>
      <c r="E125" s="84" t="s">
        <v>335</v>
      </c>
      <c r="F125" s="86">
        <v>7000</v>
      </c>
      <c r="G125" s="85">
        <v>0</v>
      </c>
      <c r="H125" s="85">
        <v>0</v>
      </c>
      <c r="I125" s="85">
        <v>0</v>
      </c>
      <c r="J125" s="86">
        <v>0</v>
      </c>
      <c r="K125" s="85">
        <v>0</v>
      </c>
      <c r="L125" s="85">
        <v>0</v>
      </c>
      <c r="M125" s="85">
        <v>250.00000000000003</v>
      </c>
      <c r="N125" s="86">
        <v>1750</v>
      </c>
      <c r="O125" s="85">
        <v>0</v>
      </c>
      <c r="P125" s="85">
        <v>0</v>
      </c>
      <c r="Q125" s="85">
        <v>9000</v>
      </c>
      <c r="R125" s="80">
        <v>0</v>
      </c>
    </row>
    <row r="126" spans="1:18" s="77" customFormat="1" ht="32.1" customHeight="1" x14ac:dyDescent="0.25">
      <c r="A126" s="81">
        <v>116</v>
      </c>
      <c r="B126" s="82" t="s">
        <v>216</v>
      </c>
      <c r="C126" s="100" t="s">
        <v>305</v>
      </c>
      <c r="D126" s="83" t="s">
        <v>256</v>
      </c>
      <c r="E126" s="84" t="s">
        <v>292</v>
      </c>
      <c r="F126" s="86">
        <v>6000</v>
      </c>
      <c r="G126" s="85">
        <v>0</v>
      </c>
      <c r="H126" s="85">
        <v>0</v>
      </c>
      <c r="I126" s="85">
        <v>0</v>
      </c>
      <c r="J126" s="86">
        <v>0</v>
      </c>
      <c r="K126" s="85">
        <v>0</v>
      </c>
      <c r="L126" s="85">
        <v>0</v>
      </c>
      <c r="M126" s="85">
        <v>250.00000000000003</v>
      </c>
      <c r="N126" s="86">
        <v>1500</v>
      </c>
      <c r="O126" s="85">
        <v>0</v>
      </c>
      <c r="P126" s="85">
        <v>0</v>
      </c>
      <c r="Q126" s="85">
        <v>7750</v>
      </c>
      <c r="R126" s="80">
        <v>0</v>
      </c>
    </row>
    <row r="127" spans="1:18" s="77" customFormat="1" ht="32.1" customHeight="1" x14ac:dyDescent="0.25">
      <c r="A127" s="81">
        <v>117</v>
      </c>
      <c r="B127" s="82" t="s">
        <v>216</v>
      </c>
      <c r="C127" s="100" t="s">
        <v>306</v>
      </c>
      <c r="D127" s="83" t="s">
        <v>256</v>
      </c>
      <c r="E127" s="84" t="s">
        <v>330</v>
      </c>
      <c r="F127" s="86">
        <v>6000</v>
      </c>
      <c r="G127" s="85">
        <v>0</v>
      </c>
      <c r="H127" s="85">
        <v>0</v>
      </c>
      <c r="I127" s="85">
        <v>0</v>
      </c>
      <c r="J127" s="86">
        <v>0</v>
      </c>
      <c r="K127" s="85">
        <v>0</v>
      </c>
      <c r="L127" s="85">
        <v>0</v>
      </c>
      <c r="M127" s="85">
        <v>250.00000000000003</v>
      </c>
      <c r="N127" s="86">
        <v>1500</v>
      </c>
      <c r="O127" s="85">
        <v>0</v>
      </c>
      <c r="P127" s="85">
        <v>0</v>
      </c>
      <c r="Q127" s="85">
        <v>7750</v>
      </c>
      <c r="R127" s="80">
        <v>0</v>
      </c>
    </row>
    <row r="128" spans="1:18" s="77" customFormat="1" ht="32.1" customHeight="1" x14ac:dyDescent="0.25">
      <c r="A128" s="81">
        <v>118</v>
      </c>
      <c r="B128" s="82" t="s">
        <v>216</v>
      </c>
      <c r="C128" s="100" t="s">
        <v>307</v>
      </c>
      <c r="D128" s="83" t="s">
        <v>249</v>
      </c>
      <c r="E128" s="84" t="s">
        <v>330</v>
      </c>
      <c r="F128" s="86">
        <v>10000</v>
      </c>
      <c r="G128" s="85">
        <v>0</v>
      </c>
      <c r="H128" s="85">
        <v>0</v>
      </c>
      <c r="I128" s="85">
        <v>0</v>
      </c>
      <c r="J128" s="86">
        <v>0</v>
      </c>
      <c r="K128" s="85">
        <v>0</v>
      </c>
      <c r="L128" s="85">
        <v>0</v>
      </c>
      <c r="M128" s="85">
        <v>250.00000000000003</v>
      </c>
      <c r="N128" s="86">
        <v>2500</v>
      </c>
      <c r="O128" s="85">
        <v>0</v>
      </c>
      <c r="P128" s="85">
        <v>0</v>
      </c>
      <c r="Q128" s="85">
        <v>12750</v>
      </c>
      <c r="R128" s="80">
        <v>0</v>
      </c>
    </row>
    <row r="129" spans="1:18" s="77" customFormat="1" ht="32.1" customHeight="1" x14ac:dyDescent="0.25">
      <c r="A129" s="81">
        <v>119</v>
      </c>
      <c r="B129" s="82" t="s">
        <v>216</v>
      </c>
      <c r="C129" s="100" t="s">
        <v>308</v>
      </c>
      <c r="D129" s="83" t="s">
        <v>220</v>
      </c>
      <c r="E129" s="84" t="s">
        <v>348</v>
      </c>
      <c r="F129" s="86">
        <v>11000</v>
      </c>
      <c r="G129" s="85">
        <v>0</v>
      </c>
      <c r="H129" s="85">
        <v>0</v>
      </c>
      <c r="I129" s="85">
        <v>0</v>
      </c>
      <c r="J129" s="85">
        <v>375</v>
      </c>
      <c r="K129" s="85">
        <v>0</v>
      </c>
      <c r="L129" s="85">
        <v>0</v>
      </c>
      <c r="M129" s="85">
        <v>250.00000000000003</v>
      </c>
      <c r="N129" s="86">
        <v>2750</v>
      </c>
      <c r="O129" s="85">
        <v>0</v>
      </c>
      <c r="P129" s="85">
        <v>0</v>
      </c>
      <c r="Q129" s="85">
        <v>14375</v>
      </c>
      <c r="R129" s="80">
        <v>0</v>
      </c>
    </row>
    <row r="130" spans="1:18" s="77" customFormat="1" ht="32.1" customHeight="1" x14ac:dyDescent="0.25">
      <c r="A130" s="81">
        <v>120</v>
      </c>
      <c r="B130" s="82" t="s">
        <v>216</v>
      </c>
      <c r="C130" s="100" t="s">
        <v>315</v>
      </c>
      <c r="D130" s="83" t="s">
        <v>329</v>
      </c>
      <c r="E130" s="84" t="s">
        <v>337</v>
      </c>
      <c r="F130" s="86">
        <v>11000</v>
      </c>
      <c r="G130" s="85">
        <v>0</v>
      </c>
      <c r="H130" s="85">
        <v>0</v>
      </c>
      <c r="I130" s="85">
        <v>0</v>
      </c>
      <c r="J130" s="85">
        <v>375</v>
      </c>
      <c r="K130" s="85">
        <v>0</v>
      </c>
      <c r="L130" s="85">
        <v>0</v>
      </c>
      <c r="M130" s="85">
        <v>250.00000000000003</v>
      </c>
      <c r="N130" s="86">
        <v>2750</v>
      </c>
      <c r="O130" s="85">
        <v>0</v>
      </c>
      <c r="P130" s="85">
        <v>0</v>
      </c>
      <c r="Q130" s="85">
        <v>14375</v>
      </c>
      <c r="R130" s="80">
        <v>0</v>
      </c>
    </row>
    <row r="131" spans="1:18" s="77" customFormat="1" ht="32.1" customHeight="1" x14ac:dyDescent="0.25">
      <c r="A131" s="81">
        <v>121</v>
      </c>
      <c r="B131" s="82" t="s">
        <v>216</v>
      </c>
      <c r="C131" s="98" t="s">
        <v>319</v>
      </c>
      <c r="D131" s="83" t="s">
        <v>250</v>
      </c>
      <c r="E131" s="84" t="s">
        <v>293</v>
      </c>
      <c r="F131" s="85">
        <v>8000</v>
      </c>
      <c r="G131" s="85">
        <v>0</v>
      </c>
      <c r="H131" s="85">
        <v>0</v>
      </c>
      <c r="I131" s="85">
        <v>0</v>
      </c>
      <c r="J131" s="85">
        <v>0</v>
      </c>
      <c r="K131" s="85">
        <v>0</v>
      </c>
      <c r="L131" s="85">
        <v>0</v>
      </c>
      <c r="M131" s="85">
        <v>250.00000000000003</v>
      </c>
      <c r="N131" s="86">
        <v>2000.0000000000002</v>
      </c>
      <c r="O131" s="85">
        <v>0</v>
      </c>
      <c r="P131" s="85">
        <v>0</v>
      </c>
      <c r="Q131" s="85">
        <v>10250.000000000002</v>
      </c>
      <c r="R131" s="80">
        <f>922+870+1002</f>
        <v>2794</v>
      </c>
    </row>
    <row r="132" spans="1:18" s="77" customFormat="1" ht="32.1" customHeight="1" x14ac:dyDescent="0.25">
      <c r="A132" s="81">
        <v>122</v>
      </c>
      <c r="B132" s="82" t="s">
        <v>216</v>
      </c>
      <c r="C132" s="98" t="s">
        <v>193</v>
      </c>
      <c r="D132" s="83" t="s">
        <v>322</v>
      </c>
      <c r="E132" s="84" t="s">
        <v>336</v>
      </c>
      <c r="F132" s="85">
        <v>5500</v>
      </c>
      <c r="G132" s="85">
        <v>0</v>
      </c>
      <c r="H132" s="85">
        <v>0</v>
      </c>
      <c r="I132" s="85">
        <v>0</v>
      </c>
      <c r="J132" s="85">
        <v>0</v>
      </c>
      <c r="K132" s="85">
        <v>0</v>
      </c>
      <c r="L132" s="85">
        <v>0</v>
      </c>
      <c r="M132" s="85">
        <v>250.00000000000003</v>
      </c>
      <c r="N132" s="86">
        <v>1375</v>
      </c>
      <c r="O132" s="85">
        <v>0</v>
      </c>
      <c r="P132" s="85">
        <v>0</v>
      </c>
      <c r="Q132" s="85">
        <v>7125</v>
      </c>
      <c r="R132" s="80">
        <v>0</v>
      </c>
    </row>
    <row r="133" spans="1:18" s="77" customFormat="1" ht="33" customHeight="1" x14ac:dyDescent="0.25">
      <c r="A133" s="81">
        <v>123</v>
      </c>
      <c r="B133" s="82" t="s">
        <v>216</v>
      </c>
      <c r="C133" s="98" t="s">
        <v>316</v>
      </c>
      <c r="D133" s="83" t="s">
        <v>320</v>
      </c>
      <c r="E133" s="84" t="s">
        <v>330</v>
      </c>
      <c r="F133" s="86">
        <v>7000</v>
      </c>
      <c r="G133" s="85">
        <v>0</v>
      </c>
      <c r="H133" s="85">
        <v>0</v>
      </c>
      <c r="I133" s="85">
        <v>0</v>
      </c>
      <c r="J133" s="86">
        <v>0</v>
      </c>
      <c r="K133" s="85">
        <v>0</v>
      </c>
      <c r="L133" s="85">
        <v>0</v>
      </c>
      <c r="M133" s="85">
        <v>250.00000000000003</v>
      </c>
      <c r="N133" s="86">
        <v>1750</v>
      </c>
      <c r="O133" s="85">
        <v>0</v>
      </c>
      <c r="P133" s="85">
        <v>0</v>
      </c>
      <c r="Q133" s="85">
        <v>9000</v>
      </c>
      <c r="R133" s="80">
        <v>0</v>
      </c>
    </row>
    <row r="134" spans="1:18" s="77" customFormat="1" ht="32.1" customHeight="1" x14ac:dyDescent="0.25">
      <c r="A134" s="81">
        <v>124</v>
      </c>
      <c r="B134" s="82" t="s">
        <v>216</v>
      </c>
      <c r="C134" s="98" t="s">
        <v>317</v>
      </c>
      <c r="D134" s="84" t="s">
        <v>321</v>
      </c>
      <c r="E134" s="84" t="s">
        <v>293</v>
      </c>
      <c r="F134" s="86">
        <v>8000</v>
      </c>
      <c r="G134" s="85">
        <v>0</v>
      </c>
      <c r="H134" s="85">
        <v>0</v>
      </c>
      <c r="I134" s="85">
        <v>0</v>
      </c>
      <c r="J134" s="86">
        <v>0</v>
      </c>
      <c r="K134" s="85">
        <v>0</v>
      </c>
      <c r="L134" s="85">
        <v>0</v>
      </c>
      <c r="M134" s="85">
        <v>250.00000000000003</v>
      </c>
      <c r="N134" s="86">
        <v>2000.0000000000002</v>
      </c>
      <c r="O134" s="85">
        <v>0</v>
      </c>
      <c r="P134" s="85">
        <v>0</v>
      </c>
      <c r="Q134" s="85">
        <v>10250.000000000002</v>
      </c>
      <c r="R134" s="80">
        <v>0</v>
      </c>
    </row>
    <row r="135" spans="1:18" s="77" customFormat="1" ht="32.1" customHeight="1" x14ac:dyDescent="0.25">
      <c r="A135" s="81">
        <v>125</v>
      </c>
      <c r="B135" s="82" t="s">
        <v>216</v>
      </c>
      <c r="C135" s="98" t="s">
        <v>318</v>
      </c>
      <c r="D135" s="83" t="s">
        <v>235</v>
      </c>
      <c r="E135" s="84" t="s">
        <v>336</v>
      </c>
      <c r="F135" s="86">
        <v>3000</v>
      </c>
      <c r="G135" s="85">
        <v>0</v>
      </c>
      <c r="H135" s="85">
        <v>0</v>
      </c>
      <c r="I135" s="85">
        <v>0</v>
      </c>
      <c r="J135" s="86">
        <v>0</v>
      </c>
      <c r="K135" s="85">
        <v>0</v>
      </c>
      <c r="L135" s="85">
        <v>0</v>
      </c>
      <c r="M135" s="85">
        <v>250.00000000000003</v>
      </c>
      <c r="N135" s="86">
        <v>750</v>
      </c>
      <c r="O135" s="85">
        <v>0</v>
      </c>
      <c r="P135" s="85">
        <v>0</v>
      </c>
      <c r="Q135" s="85">
        <v>4000</v>
      </c>
      <c r="R135" s="80">
        <v>0</v>
      </c>
    </row>
    <row r="136" spans="1:18" s="77" customFormat="1" ht="32.1" customHeight="1" x14ac:dyDescent="0.25">
      <c r="A136" s="81">
        <v>126</v>
      </c>
      <c r="B136" s="82" t="s">
        <v>216</v>
      </c>
      <c r="C136" s="98" t="s">
        <v>314</v>
      </c>
      <c r="D136" s="83" t="s">
        <v>246</v>
      </c>
      <c r="E136" s="84" t="s">
        <v>289</v>
      </c>
      <c r="F136" s="86">
        <v>8000</v>
      </c>
      <c r="G136" s="85">
        <v>0</v>
      </c>
      <c r="H136" s="85">
        <v>0</v>
      </c>
      <c r="I136" s="85">
        <v>0</v>
      </c>
      <c r="J136" s="86">
        <v>0</v>
      </c>
      <c r="K136" s="85">
        <v>0</v>
      </c>
      <c r="L136" s="85">
        <v>0</v>
      </c>
      <c r="M136" s="85">
        <v>233.33333333333334</v>
      </c>
      <c r="N136" s="86">
        <v>1866.6666666666667</v>
      </c>
      <c r="O136" s="85">
        <v>0</v>
      </c>
      <c r="P136" s="85">
        <v>0</v>
      </c>
      <c r="Q136" s="85">
        <v>9566.6666666666679</v>
      </c>
      <c r="R136" s="80">
        <v>503</v>
      </c>
    </row>
    <row r="137" spans="1:18" ht="32.1" customHeight="1" x14ac:dyDescent="0.25">
      <c r="A137" s="81">
        <v>127</v>
      </c>
      <c r="B137" s="82" t="s">
        <v>216</v>
      </c>
      <c r="C137" s="99" t="s">
        <v>349</v>
      </c>
      <c r="D137" s="90" t="s">
        <v>351</v>
      </c>
      <c r="E137" s="91" t="s">
        <v>353</v>
      </c>
      <c r="F137" s="92">
        <v>15000</v>
      </c>
      <c r="G137" s="86">
        <v>0</v>
      </c>
      <c r="H137" s="86">
        <v>0</v>
      </c>
      <c r="I137" s="86">
        <v>0</v>
      </c>
      <c r="J137" s="86">
        <v>362.9</v>
      </c>
      <c r="K137" s="86">
        <v>0</v>
      </c>
      <c r="L137" s="86">
        <v>0</v>
      </c>
      <c r="M137" s="92">
        <v>241.94</v>
      </c>
      <c r="N137" s="86">
        <v>3629.03</v>
      </c>
      <c r="O137" s="85">
        <v>0</v>
      </c>
      <c r="P137" s="85">
        <v>0</v>
      </c>
      <c r="Q137" s="93">
        <f>N137+M137+J137+F137</f>
        <v>19233.87</v>
      </c>
      <c r="R137" s="94">
        <v>0</v>
      </c>
    </row>
    <row r="138" spans="1:18" ht="32.1" customHeight="1" x14ac:dyDescent="0.25">
      <c r="A138" s="81">
        <v>128</v>
      </c>
      <c r="B138" s="82" t="s">
        <v>216</v>
      </c>
      <c r="C138" s="99" t="s">
        <v>350</v>
      </c>
      <c r="D138" s="90" t="s">
        <v>352</v>
      </c>
      <c r="E138" s="91" t="s">
        <v>291</v>
      </c>
      <c r="F138" s="92">
        <v>5500</v>
      </c>
      <c r="G138" s="85">
        <v>0</v>
      </c>
      <c r="H138" s="85">
        <v>0</v>
      </c>
      <c r="I138" s="85">
        <v>0</v>
      </c>
      <c r="J138" s="85">
        <v>0</v>
      </c>
      <c r="K138" s="85">
        <v>0</v>
      </c>
      <c r="L138" s="85">
        <v>0</v>
      </c>
      <c r="M138" s="92">
        <v>193.55</v>
      </c>
      <c r="N138" s="86">
        <v>1064.52</v>
      </c>
      <c r="O138" s="85">
        <v>0</v>
      </c>
      <c r="P138" s="85">
        <v>0</v>
      </c>
      <c r="Q138" s="93">
        <f>N138+M138+F138</f>
        <v>6758.07</v>
      </c>
      <c r="R138" s="80">
        <v>0</v>
      </c>
    </row>
    <row r="139" spans="1:18" ht="32.1" customHeight="1" x14ac:dyDescent="0.25">
      <c r="A139" s="81">
        <v>129</v>
      </c>
      <c r="B139" s="82" t="s">
        <v>216</v>
      </c>
      <c r="C139" s="101" t="s">
        <v>356</v>
      </c>
      <c r="D139" s="91" t="s">
        <v>233</v>
      </c>
      <c r="E139" s="91" t="s">
        <v>336</v>
      </c>
      <c r="F139" s="86">
        <v>6822.58</v>
      </c>
      <c r="G139" s="86">
        <v>0</v>
      </c>
      <c r="H139" s="86">
        <v>0</v>
      </c>
      <c r="I139" s="86">
        <v>0</v>
      </c>
      <c r="J139" s="86">
        <v>0</v>
      </c>
      <c r="K139" s="86">
        <v>0</v>
      </c>
      <c r="L139" s="86">
        <v>0</v>
      </c>
      <c r="M139" s="85">
        <v>379.03</v>
      </c>
      <c r="N139" s="89">
        <v>1705.65</v>
      </c>
      <c r="O139" s="86">
        <v>0</v>
      </c>
      <c r="P139" s="86">
        <v>0</v>
      </c>
      <c r="Q139" s="93">
        <f>F139+G139+H139+I139+J139+K139+L139+M139+N139+O139+P139</f>
        <v>8907.26</v>
      </c>
      <c r="R139" s="80">
        <f>938+909</f>
        <v>1847</v>
      </c>
    </row>
    <row r="140" spans="1:18" ht="31.5" customHeight="1" x14ac:dyDescent="0.25">
      <c r="A140" s="81">
        <v>130</v>
      </c>
      <c r="B140" s="82" t="s">
        <v>216</v>
      </c>
      <c r="C140" s="101" t="s">
        <v>357</v>
      </c>
      <c r="D140" s="91" t="s">
        <v>256</v>
      </c>
      <c r="E140" s="91" t="s">
        <v>341</v>
      </c>
      <c r="F140" s="86">
        <v>9096.77</v>
      </c>
      <c r="G140" s="86">
        <v>0</v>
      </c>
      <c r="H140" s="86">
        <v>0</v>
      </c>
      <c r="I140" s="86">
        <v>0</v>
      </c>
      <c r="J140" s="86">
        <v>0</v>
      </c>
      <c r="K140" s="86">
        <v>0</v>
      </c>
      <c r="L140" s="86">
        <v>0</v>
      </c>
      <c r="M140" s="86">
        <v>379.03</v>
      </c>
      <c r="N140" s="86">
        <v>2274.19</v>
      </c>
      <c r="O140" s="86">
        <v>0</v>
      </c>
      <c r="P140" s="86">
        <v>0</v>
      </c>
      <c r="Q140" s="86">
        <v>11749.99</v>
      </c>
      <c r="R140" s="80">
        <v>0</v>
      </c>
    </row>
    <row r="141" spans="1:18" ht="33.75" customHeight="1" x14ac:dyDescent="0.25">
      <c r="A141" s="81">
        <v>131</v>
      </c>
      <c r="B141" s="82" t="s">
        <v>216</v>
      </c>
      <c r="C141" s="102" t="s">
        <v>358</v>
      </c>
      <c r="D141" s="91" t="s">
        <v>245</v>
      </c>
      <c r="E141" s="91" t="s">
        <v>290</v>
      </c>
      <c r="F141" s="86">
        <v>11000</v>
      </c>
      <c r="G141" s="86">
        <v>0</v>
      </c>
      <c r="H141" s="86">
        <v>0</v>
      </c>
      <c r="I141" s="86">
        <v>0</v>
      </c>
      <c r="J141" s="86">
        <v>375</v>
      </c>
      <c r="K141" s="86">
        <v>0</v>
      </c>
      <c r="L141" s="86">
        <v>0</v>
      </c>
      <c r="M141" s="86">
        <v>250</v>
      </c>
      <c r="N141" s="86">
        <v>2750</v>
      </c>
      <c r="O141" s="86">
        <v>0</v>
      </c>
      <c r="P141" s="86">
        <v>0</v>
      </c>
      <c r="Q141" s="86">
        <v>14375</v>
      </c>
      <c r="R141" s="86">
        <v>0</v>
      </c>
    </row>
    <row r="142" spans="1:18" ht="23.25" customHeight="1" x14ac:dyDescent="0.25">
      <c r="A142" s="81">
        <v>132</v>
      </c>
      <c r="B142" s="82" t="s">
        <v>216</v>
      </c>
      <c r="C142" s="102" t="s">
        <v>359</v>
      </c>
      <c r="D142" s="91" t="s">
        <v>246</v>
      </c>
      <c r="E142" s="91" t="s">
        <v>290</v>
      </c>
      <c r="F142" s="86">
        <v>8000</v>
      </c>
      <c r="G142" s="86">
        <v>0</v>
      </c>
      <c r="H142" s="86">
        <v>0</v>
      </c>
      <c r="I142" s="86">
        <v>0</v>
      </c>
      <c r="J142" s="86">
        <v>0</v>
      </c>
      <c r="K142" s="86">
        <v>0</v>
      </c>
      <c r="L142" s="86">
        <v>0</v>
      </c>
      <c r="M142" s="86">
        <v>250</v>
      </c>
      <c r="N142" s="86">
        <v>2000</v>
      </c>
      <c r="O142" s="86">
        <v>0</v>
      </c>
      <c r="P142" s="86">
        <v>0</v>
      </c>
      <c r="Q142" s="86">
        <v>10250</v>
      </c>
      <c r="R142" s="80">
        <v>0</v>
      </c>
    </row>
    <row r="143" spans="1:18" ht="52.5" customHeight="1" x14ac:dyDescent="0.25">
      <c r="R143" s="103"/>
    </row>
    <row r="144" spans="1:18" x14ac:dyDescent="0.25">
      <c r="R144" s="103"/>
    </row>
  </sheetData>
  <autoFilter ref="A10:R119" xr:uid="{00000000-0009-0000-0000-000002000000}"/>
  <mergeCells count="8">
    <mergeCell ref="A7:R7"/>
    <mergeCell ref="A6:R6"/>
    <mergeCell ref="A9:R9"/>
    <mergeCell ref="A1:R1"/>
    <mergeCell ref="A2:R2"/>
    <mergeCell ref="A3:R3"/>
    <mergeCell ref="A4:R4"/>
    <mergeCell ref="A5:R5"/>
  </mergeCells>
  <phoneticPr fontId="12" type="noConversion"/>
  <printOptions horizontalCentered="1"/>
  <pageMargins left="0.23622047244094491" right="0.23622047244094491" top="0.74803149606299213" bottom="0.74803149606299213" header="0.31496062992125984" footer="0.31496062992125984"/>
  <pageSetup scale="42" fitToHeight="0" orientation="landscape" r:id="rId1"/>
  <headerFooter>
    <oddHeader>&amp;RPágina &amp;P de &amp;N</oddHeader>
    <oddFooter>&amp;LElaboró:     
                &amp;CRevisó:                                         &amp;RVo.Bo.</oddFooter>
  </headerFooter>
  <rowBreaks count="4" manualBreakCount="4">
    <brk id="39" max="17" man="1"/>
    <brk id="67" max="17" man="1"/>
    <brk id="95" max="17" man="1"/>
    <brk id="122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1"/>
  <sheetViews>
    <sheetView zoomScale="80" zoomScaleNormal="80" workbookViewId="0">
      <selection activeCell="A11" sqref="A11"/>
    </sheetView>
  </sheetViews>
  <sheetFormatPr baseColWidth="10" defaultRowHeight="15" x14ac:dyDescent="0.25"/>
  <cols>
    <col min="1" max="1" width="19" customWidth="1"/>
    <col min="5" max="5" width="21" customWidth="1"/>
    <col min="6" max="6" width="25.5703125" customWidth="1"/>
    <col min="7" max="7" width="27.28515625" customWidth="1"/>
    <col min="8" max="8" width="23.42578125" customWidth="1"/>
    <col min="9" max="9" width="21.7109375" customWidth="1"/>
    <col min="10" max="10" width="18.85546875" customWidth="1"/>
    <col min="11" max="11" width="27.85546875" customWidth="1"/>
  </cols>
  <sheetData>
    <row r="1" spans="1:11" ht="15.75" x14ac:dyDescent="0.25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11" ht="15.75" x14ac:dyDescent="0.25">
      <c r="A2" s="105" t="s">
        <v>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</row>
    <row r="3" spans="1:11" ht="15.75" x14ac:dyDescent="0.25">
      <c r="A3" s="106" t="s">
        <v>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</row>
    <row r="4" spans="1:11" ht="15.75" x14ac:dyDescent="0.25">
      <c r="A4" s="105" t="s">
        <v>3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</row>
    <row r="5" spans="1:11" ht="15.75" x14ac:dyDescent="0.25">
      <c r="A5" s="105" t="s">
        <v>4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</row>
    <row r="6" spans="1:11" ht="15.75" x14ac:dyDescent="0.25">
      <c r="A6" s="105" t="s">
        <v>5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</row>
    <row r="7" spans="1:11" ht="15.75" x14ac:dyDescent="0.25">
      <c r="A7" s="105" t="s">
        <v>6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</row>
    <row r="8" spans="1:11" ht="15.75" x14ac:dyDescent="0.25">
      <c r="A8" s="105" t="s">
        <v>93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</row>
    <row r="9" spans="1:11" ht="15.75" x14ac:dyDescent="0.25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</row>
    <row r="10" spans="1:11" ht="21" customHeight="1" thickBot="1" x14ac:dyDescent="0.4">
      <c r="A10" s="107" t="s">
        <v>112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</row>
    <row r="11" spans="1:11" ht="30" customHeight="1" thickBot="1" x14ac:dyDescent="0.3">
      <c r="A11" s="1" t="s">
        <v>7</v>
      </c>
      <c r="B11" s="2" t="s">
        <v>24</v>
      </c>
      <c r="C11" s="2" t="s">
        <v>25</v>
      </c>
      <c r="D11" s="2" t="s">
        <v>26</v>
      </c>
      <c r="E11" s="2" t="s">
        <v>8</v>
      </c>
      <c r="F11" s="110" t="s">
        <v>9</v>
      </c>
      <c r="G11" s="111"/>
      <c r="H11" s="112" t="s">
        <v>10</v>
      </c>
      <c r="I11" s="113"/>
      <c r="J11" s="110" t="s">
        <v>11</v>
      </c>
      <c r="K11" s="114"/>
    </row>
    <row r="12" spans="1:11" x14ac:dyDescent="0.25">
      <c r="A12" s="115" t="s">
        <v>23</v>
      </c>
      <c r="B12" s="118"/>
      <c r="C12" s="118"/>
      <c r="D12" s="118"/>
      <c r="E12" s="118"/>
      <c r="F12" s="28" t="s">
        <v>12</v>
      </c>
      <c r="G12" s="28"/>
      <c r="H12" s="28" t="s">
        <v>13</v>
      </c>
      <c r="I12" s="28"/>
      <c r="J12" s="28" t="s">
        <v>14</v>
      </c>
      <c r="K12" s="29"/>
    </row>
    <row r="13" spans="1:11" x14ac:dyDescent="0.25">
      <c r="A13" s="116"/>
      <c r="B13" s="119"/>
      <c r="C13" s="119"/>
      <c r="D13" s="119"/>
      <c r="E13" s="119"/>
      <c r="F13" s="30" t="s">
        <v>15</v>
      </c>
      <c r="G13" s="30"/>
      <c r="H13" s="30" t="s">
        <v>16</v>
      </c>
      <c r="I13" s="30"/>
      <c r="J13" s="30" t="s">
        <v>17</v>
      </c>
      <c r="K13" s="31"/>
    </row>
    <row r="14" spans="1:11" ht="30" x14ac:dyDescent="0.25">
      <c r="A14" s="116"/>
      <c r="B14" s="119"/>
      <c r="C14" s="119"/>
      <c r="D14" s="119"/>
      <c r="E14" s="119"/>
      <c r="F14" s="121"/>
      <c r="G14" s="121"/>
      <c r="H14" s="12" t="s">
        <v>18</v>
      </c>
      <c r="I14" s="30"/>
      <c r="J14" s="12" t="s">
        <v>19</v>
      </c>
      <c r="K14" s="31"/>
    </row>
    <row r="15" spans="1:11" x14ac:dyDescent="0.25">
      <c r="A15" s="116"/>
      <c r="B15" s="119"/>
      <c r="C15" s="119"/>
      <c r="D15" s="119"/>
      <c r="E15" s="119"/>
      <c r="F15" s="119"/>
      <c r="G15" s="119"/>
      <c r="H15" s="30" t="s">
        <v>20</v>
      </c>
      <c r="I15" s="30"/>
      <c r="J15" s="30" t="s">
        <v>21</v>
      </c>
      <c r="K15" s="31"/>
    </row>
    <row r="16" spans="1:11" ht="15.75" thickBot="1" x14ac:dyDescent="0.3">
      <c r="A16" s="117"/>
      <c r="B16" s="120"/>
      <c r="C16" s="120"/>
      <c r="D16" s="120"/>
      <c r="E16" s="120"/>
      <c r="F16" s="120"/>
      <c r="G16" s="120"/>
      <c r="H16" s="32" t="s">
        <v>22</v>
      </c>
      <c r="I16" s="32"/>
      <c r="J16" s="32"/>
      <c r="K16" s="33"/>
    </row>
    <row r="17" spans="1:11" x14ac:dyDescent="0.25">
      <c r="A17" s="7"/>
      <c r="B17" s="8"/>
      <c r="C17" s="8"/>
      <c r="D17" s="8"/>
      <c r="E17" s="8"/>
      <c r="F17" s="8"/>
      <c r="G17" s="8"/>
      <c r="H17" s="8"/>
      <c r="I17" s="8"/>
      <c r="J17" s="8"/>
      <c r="K17" s="9"/>
    </row>
    <row r="18" spans="1:11" x14ac:dyDescent="0.25">
      <c r="A18" s="10"/>
      <c r="B18" s="3"/>
      <c r="C18" s="3"/>
      <c r="D18" s="3"/>
      <c r="E18" s="3"/>
      <c r="F18" s="3"/>
      <c r="G18" s="3"/>
      <c r="H18" s="3"/>
      <c r="I18" s="3"/>
      <c r="J18" s="3"/>
      <c r="K18" s="4"/>
    </row>
    <row r="19" spans="1:11" x14ac:dyDescent="0.25">
      <c r="A19" s="10"/>
      <c r="B19" s="3"/>
      <c r="C19" s="3"/>
      <c r="D19" s="3"/>
      <c r="E19" s="3"/>
      <c r="F19" s="3"/>
      <c r="G19" s="3"/>
      <c r="H19" s="3"/>
      <c r="I19" s="3"/>
      <c r="J19" s="3"/>
      <c r="K19" s="4"/>
    </row>
    <row r="20" spans="1:11" x14ac:dyDescent="0.25">
      <c r="A20" s="10"/>
      <c r="B20" s="3"/>
      <c r="C20" s="3"/>
      <c r="D20" s="3"/>
      <c r="E20" s="3"/>
      <c r="F20" s="3"/>
      <c r="G20" s="3"/>
      <c r="H20" s="3"/>
      <c r="I20" s="3"/>
      <c r="J20" s="3"/>
      <c r="K20" s="4"/>
    </row>
    <row r="21" spans="1:11" x14ac:dyDescent="0.25">
      <c r="A21" s="10"/>
      <c r="B21" s="3"/>
      <c r="C21" s="3"/>
      <c r="D21" s="3"/>
      <c r="E21" s="3"/>
      <c r="F21" s="3"/>
      <c r="G21" s="3"/>
      <c r="H21" s="3"/>
      <c r="I21" s="3"/>
      <c r="J21" s="3"/>
      <c r="K21" s="4"/>
    </row>
    <row r="22" spans="1:11" x14ac:dyDescent="0.25">
      <c r="A22" s="10"/>
      <c r="B22" s="3"/>
      <c r="C22" s="3"/>
      <c r="D22" s="3"/>
      <c r="E22" s="3"/>
      <c r="F22" s="3"/>
      <c r="G22" s="3"/>
      <c r="H22" s="3"/>
      <c r="I22" s="3"/>
      <c r="J22" s="3"/>
      <c r="K22" s="4"/>
    </row>
    <row r="23" spans="1:11" x14ac:dyDescent="0.25">
      <c r="A23" s="10"/>
      <c r="B23" s="3"/>
      <c r="C23" s="3"/>
      <c r="D23" s="3"/>
      <c r="E23" s="3"/>
      <c r="F23" s="3"/>
      <c r="G23" s="3"/>
      <c r="H23" s="3"/>
      <c r="I23" s="3"/>
      <c r="J23" s="3"/>
      <c r="K23" s="4"/>
    </row>
    <row r="24" spans="1:11" x14ac:dyDescent="0.25">
      <c r="A24" s="10"/>
      <c r="B24" s="3"/>
      <c r="C24" s="3"/>
      <c r="D24" s="3"/>
      <c r="E24" s="3"/>
      <c r="F24" s="3"/>
      <c r="G24" s="3"/>
      <c r="H24" s="3"/>
      <c r="I24" s="3"/>
      <c r="J24" s="3"/>
      <c r="K24" s="4"/>
    </row>
    <row r="25" spans="1:11" x14ac:dyDescent="0.25">
      <c r="A25" s="10"/>
      <c r="B25" s="3"/>
      <c r="C25" s="3"/>
      <c r="D25" s="3"/>
      <c r="E25" s="3"/>
      <c r="F25" s="3"/>
      <c r="G25" s="3"/>
      <c r="H25" s="3"/>
      <c r="I25" s="3"/>
      <c r="J25" s="3"/>
      <c r="K25" s="4"/>
    </row>
    <row r="26" spans="1:11" x14ac:dyDescent="0.25">
      <c r="A26" s="10"/>
      <c r="B26" s="3"/>
      <c r="C26" s="3"/>
      <c r="D26" s="3"/>
      <c r="E26" s="3"/>
      <c r="F26" s="3"/>
      <c r="G26" s="3"/>
      <c r="H26" s="3"/>
      <c r="I26" s="3"/>
      <c r="J26" s="3"/>
      <c r="K26" s="4"/>
    </row>
    <row r="27" spans="1:11" x14ac:dyDescent="0.25">
      <c r="A27" s="10"/>
      <c r="B27" s="3"/>
      <c r="C27" s="3"/>
      <c r="D27" s="3"/>
      <c r="E27" s="3"/>
      <c r="F27" s="3"/>
      <c r="G27" s="3"/>
      <c r="H27" s="3"/>
      <c r="I27" s="3"/>
      <c r="J27" s="3"/>
      <c r="K27" s="4"/>
    </row>
    <row r="28" spans="1:11" x14ac:dyDescent="0.25">
      <c r="A28" s="10"/>
      <c r="B28" s="3"/>
      <c r="C28" s="3"/>
      <c r="D28" s="3"/>
      <c r="E28" s="3"/>
      <c r="F28" s="3"/>
      <c r="G28" s="3"/>
      <c r="H28" s="3"/>
      <c r="I28" s="3"/>
      <c r="J28" s="3"/>
      <c r="K28" s="4"/>
    </row>
    <row r="29" spans="1:11" x14ac:dyDescent="0.25">
      <c r="A29" s="10"/>
      <c r="B29" s="3"/>
      <c r="C29" s="3"/>
      <c r="D29" s="3"/>
      <c r="E29" s="3"/>
      <c r="F29" s="3"/>
      <c r="G29" s="3"/>
      <c r="H29" s="3"/>
      <c r="I29" s="3"/>
      <c r="J29" s="3"/>
      <c r="K29" s="4"/>
    </row>
    <row r="30" spans="1:11" x14ac:dyDescent="0.25">
      <c r="A30" s="10"/>
      <c r="B30" s="3"/>
      <c r="C30" s="3"/>
      <c r="D30" s="3"/>
      <c r="E30" s="3"/>
      <c r="F30" s="3"/>
      <c r="G30" s="3"/>
      <c r="H30" s="3"/>
      <c r="I30" s="3"/>
      <c r="J30" s="3"/>
      <c r="K30" s="4"/>
    </row>
    <row r="31" spans="1:11" ht="15.75" thickBot="1" x14ac:dyDescent="0.3">
      <c r="A31" s="11"/>
      <c r="B31" s="5"/>
      <c r="C31" s="5"/>
      <c r="D31" s="5"/>
      <c r="E31" s="5"/>
      <c r="F31" s="5"/>
      <c r="G31" s="5"/>
      <c r="H31" s="5"/>
      <c r="I31" s="5"/>
      <c r="J31" s="5"/>
      <c r="K31" s="6"/>
    </row>
  </sheetData>
  <mergeCells count="19">
    <mergeCell ref="A10:K10"/>
    <mergeCell ref="A8:K8"/>
    <mergeCell ref="A6:K6"/>
    <mergeCell ref="A7:K7"/>
    <mergeCell ref="A1:K1"/>
    <mergeCell ref="A2:K2"/>
    <mergeCell ref="A3:K3"/>
    <mergeCell ref="A4:K4"/>
    <mergeCell ref="A5:K5"/>
    <mergeCell ref="F11:G11"/>
    <mergeCell ref="H11:I11"/>
    <mergeCell ref="J11:K11"/>
    <mergeCell ref="A12:A16"/>
    <mergeCell ref="B12:B16"/>
    <mergeCell ref="C12:C16"/>
    <mergeCell ref="D12:D16"/>
    <mergeCell ref="E12:E16"/>
    <mergeCell ref="F14:F16"/>
    <mergeCell ref="G14:G16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1"/>
  <sheetViews>
    <sheetView zoomScale="80" zoomScaleNormal="80" workbookViewId="0">
      <selection activeCell="E20" sqref="E20"/>
    </sheetView>
  </sheetViews>
  <sheetFormatPr baseColWidth="10" defaultRowHeight="15" x14ac:dyDescent="0.25"/>
  <cols>
    <col min="1" max="1" width="19" customWidth="1"/>
    <col min="5" max="5" width="21" customWidth="1"/>
    <col min="6" max="6" width="25.5703125" customWidth="1"/>
    <col min="7" max="7" width="27.28515625" customWidth="1"/>
    <col min="8" max="8" width="23.42578125" customWidth="1"/>
    <col min="9" max="9" width="21.7109375" customWidth="1"/>
    <col min="10" max="10" width="18.85546875" customWidth="1"/>
    <col min="11" max="11" width="27.85546875" customWidth="1"/>
  </cols>
  <sheetData>
    <row r="1" spans="1:11" ht="15.75" x14ac:dyDescent="0.25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11" ht="15.75" x14ac:dyDescent="0.25">
      <c r="A2" s="105" t="s">
        <v>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</row>
    <row r="3" spans="1:11" ht="15.75" x14ac:dyDescent="0.25">
      <c r="A3" s="106" t="s">
        <v>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</row>
    <row r="4" spans="1:11" ht="15.75" x14ac:dyDescent="0.25">
      <c r="A4" s="105" t="s">
        <v>3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</row>
    <row r="5" spans="1:11" ht="15.75" x14ac:dyDescent="0.25">
      <c r="A5" s="105" t="s">
        <v>4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</row>
    <row r="6" spans="1:11" ht="15.75" x14ac:dyDescent="0.25">
      <c r="A6" s="105" t="s">
        <v>5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</row>
    <row r="7" spans="1:11" ht="15.75" x14ac:dyDescent="0.25">
      <c r="A7" s="105" t="s">
        <v>6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</row>
    <row r="8" spans="1:11" ht="15.75" x14ac:dyDescent="0.25">
      <c r="A8" s="105" t="s">
        <v>93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</row>
    <row r="9" spans="1:11" ht="15.75" x14ac:dyDescent="0.25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</row>
    <row r="10" spans="1:11" ht="21" customHeight="1" thickBot="1" x14ac:dyDescent="0.4">
      <c r="A10" s="107" t="s">
        <v>113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</row>
    <row r="11" spans="1:11" ht="32.25" thickBot="1" x14ac:dyDescent="0.3">
      <c r="A11" s="1" t="s">
        <v>7</v>
      </c>
      <c r="B11" s="2" t="s">
        <v>69</v>
      </c>
      <c r="C11" s="2" t="s">
        <v>70</v>
      </c>
      <c r="D11" s="2" t="s">
        <v>71</v>
      </c>
      <c r="E11" s="2" t="s">
        <v>8</v>
      </c>
      <c r="F11" s="122" t="s">
        <v>9</v>
      </c>
      <c r="G11" s="122"/>
      <c r="H11" s="112" t="s">
        <v>10</v>
      </c>
      <c r="I11" s="113"/>
      <c r="J11" s="122" t="s">
        <v>11</v>
      </c>
      <c r="K11" s="123"/>
    </row>
    <row r="12" spans="1:11" x14ac:dyDescent="0.25">
      <c r="A12" s="124" t="s">
        <v>72</v>
      </c>
      <c r="B12" s="118"/>
      <c r="C12" s="118"/>
      <c r="D12" s="118"/>
      <c r="E12" s="118"/>
      <c r="F12" s="28" t="s">
        <v>12</v>
      </c>
      <c r="G12" s="28"/>
      <c r="H12" s="28" t="s">
        <v>13</v>
      </c>
      <c r="I12" s="28"/>
      <c r="J12" s="28" t="s">
        <v>14</v>
      </c>
      <c r="K12" s="29"/>
    </row>
    <row r="13" spans="1:11" x14ac:dyDescent="0.25">
      <c r="A13" s="125"/>
      <c r="B13" s="119"/>
      <c r="C13" s="119"/>
      <c r="D13" s="119"/>
      <c r="E13" s="119"/>
      <c r="F13" s="30" t="s">
        <v>15</v>
      </c>
      <c r="G13" s="30"/>
      <c r="H13" s="30" t="s">
        <v>16</v>
      </c>
      <c r="I13" s="30"/>
      <c r="J13" s="30" t="s">
        <v>17</v>
      </c>
      <c r="K13" s="31"/>
    </row>
    <row r="14" spans="1:11" ht="30" x14ac:dyDescent="0.25">
      <c r="A14" s="125"/>
      <c r="B14" s="119"/>
      <c r="C14" s="119"/>
      <c r="D14" s="119"/>
      <c r="E14" s="119"/>
      <c r="F14" s="121"/>
      <c r="G14" s="121"/>
      <c r="H14" s="12" t="s">
        <v>18</v>
      </c>
      <c r="I14" s="30"/>
      <c r="J14" s="12" t="s">
        <v>19</v>
      </c>
      <c r="K14" s="31"/>
    </row>
    <row r="15" spans="1:11" x14ac:dyDescent="0.25">
      <c r="A15" s="125"/>
      <c r="B15" s="119"/>
      <c r="C15" s="119"/>
      <c r="D15" s="119"/>
      <c r="E15" s="119"/>
      <c r="F15" s="119"/>
      <c r="G15" s="119"/>
      <c r="H15" s="30" t="s">
        <v>20</v>
      </c>
      <c r="I15" s="30"/>
      <c r="J15" s="30" t="s">
        <v>21</v>
      </c>
      <c r="K15" s="31"/>
    </row>
    <row r="16" spans="1:11" ht="15.75" thickBot="1" x14ac:dyDescent="0.3">
      <c r="A16" s="126"/>
      <c r="B16" s="120"/>
      <c r="C16" s="120"/>
      <c r="D16" s="120"/>
      <c r="E16" s="120"/>
      <c r="F16" s="120"/>
      <c r="G16" s="120"/>
      <c r="H16" s="32" t="s">
        <v>22</v>
      </c>
      <c r="I16" s="32"/>
      <c r="J16" s="32"/>
      <c r="K16" s="33"/>
    </row>
    <row r="17" spans="1:11" x14ac:dyDescent="0.25">
      <c r="A17" s="7"/>
      <c r="B17" s="8"/>
      <c r="C17" s="8"/>
      <c r="D17" s="8"/>
      <c r="E17" s="8"/>
      <c r="F17" s="8"/>
      <c r="G17" s="8"/>
      <c r="H17" s="8"/>
      <c r="I17" s="8"/>
      <c r="J17" s="8"/>
      <c r="K17" s="9"/>
    </row>
    <row r="18" spans="1:11" x14ac:dyDescent="0.25">
      <c r="A18" s="10"/>
      <c r="B18" s="3"/>
      <c r="C18" s="3"/>
      <c r="D18" s="3"/>
      <c r="E18" s="3"/>
      <c r="F18" s="3"/>
      <c r="G18" s="3"/>
      <c r="H18" s="3"/>
      <c r="I18" s="3"/>
      <c r="J18" s="3"/>
      <c r="K18" s="4"/>
    </row>
    <row r="19" spans="1:11" x14ac:dyDescent="0.25">
      <c r="A19" s="10"/>
      <c r="B19" s="3"/>
      <c r="C19" s="3"/>
      <c r="D19" s="3"/>
      <c r="E19" s="3"/>
      <c r="F19" s="3"/>
      <c r="G19" s="3"/>
      <c r="H19" s="3"/>
      <c r="I19" s="3"/>
      <c r="J19" s="3"/>
      <c r="K19" s="4"/>
    </row>
    <row r="20" spans="1:11" x14ac:dyDescent="0.25">
      <c r="A20" s="10"/>
      <c r="B20" s="3"/>
      <c r="C20" s="3"/>
      <c r="D20" s="3"/>
      <c r="E20" s="3"/>
      <c r="F20" s="3"/>
      <c r="G20" s="3"/>
      <c r="H20" s="3"/>
      <c r="I20" s="3"/>
      <c r="J20" s="3"/>
      <c r="K20" s="4"/>
    </row>
    <row r="21" spans="1:11" x14ac:dyDescent="0.25">
      <c r="A21" s="10"/>
      <c r="B21" s="3"/>
      <c r="C21" s="3"/>
      <c r="D21" s="3"/>
      <c r="E21" s="3"/>
      <c r="F21" s="3"/>
      <c r="G21" s="3"/>
      <c r="H21" s="3"/>
      <c r="I21" s="3"/>
      <c r="J21" s="3"/>
      <c r="K21" s="4"/>
    </row>
    <row r="22" spans="1:11" x14ac:dyDescent="0.25">
      <c r="A22" s="10"/>
      <c r="B22" s="3"/>
      <c r="C22" s="3"/>
      <c r="D22" s="3"/>
      <c r="E22" s="3"/>
      <c r="F22" s="3"/>
      <c r="G22" s="3"/>
      <c r="H22" s="3"/>
      <c r="I22" s="3"/>
      <c r="J22" s="3"/>
      <c r="K22" s="4"/>
    </row>
    <row r="23" spans="1:11" x14ac:dyDescent="0.25">
      <c r="A23" s="10"/>
      <c r="B23" s="3"/>
      <c r="C23" s="3"/>
      <c r="D23" s="3"/>
      <c r="E23" s="3"/>
      <c r="F23" s="3"/>
      <c r="G23" s="3"/>
      <c r="H23" s="3"/>
      <c r="I23" s="3"/>
      <c r="J23" s="3"/>
      <c r="K23" s="4"/>
    </row>
    <row r="24" spans="1:11" x14ac:dyDescent="0.25">
      <c r="A24" s="10"/>
      <c r="B24" s="3"/>
      <c r="C24" s="3"/>
      <c r="D24" s="3"/>
      <c r="E24" s="3"/>
      <c r="F24" s="3"/>
      <c r="G24" s="3"/>
      <c r="H24" s="3"/>
      <c r="I24" s="3"/>
      <c r="J24" s="3"/>
      <c r="K24" s="4"/>
    </row>
    <row r="25" spans="1:11" x14ac:dyDescent="0.25">
      <c r="A25" s="10"/>
      <c r="B25" s="3"/>
      <c r="C25" s="3"/>
      <c r="D25" s="3"/>
      <c r="E25" s="3"/>
      <c r="F25" s="3"/>
      <c r="G25" s="3"/>
      <c r="H25" s="3"/>
      <c r="I25" s="3"/>
      <c r="J25" s="3"/>
      <c r="K25" s="4"/>
    </row>
    <row r="26" spans="1:11" x14ac:dyDescent="0.25">
      <c r="A26" s="10"/>
      <c r="B26" s="3"/>
      <c r="C26" s="3"/>
      <c r="D26" s="3"/>
      <c r="E26" s="3"/>
      <c r="F26" s="3"/>
      <c r="G26" s="3"/>
      <c r="H26" s="3"/>
      <c r="I26" s="3"/>
      <c r="J26" s="3"/>
      <c r="K26" s="4"/>
    </row>
    <row r="27" spans="1:11" x14ac:dyDescent="0.25">
      <c r="A27" s="10"/>
      <c r="B27" s="3"/>
      <c r="C27" s="3"/>
      <c r="D27" s="3"/>
      <c r="E27" s="3"/>
      <c r="F27" s="3"/>
      <c r="G27" s="3"/>
      <c r="H27" s="3"/>
      <c r="I27" s="3"/>
      <c r="J27" s="3"/>
      <c r="K27" s="4"/>
    </row>
    <row r="28" spans="1:11" x14ac:dyDescent="0.25">
      <c r="A28" s="10"/>
      <c r="B28" s="3"/>
      <c r="C28" s="3"/>
      <c r="D28" s="3"/>
      <c r="E28" s="3"/>
      <c r="F28" s="3"/>
      <c r="G28" s="3"/>
      <c r="H28" s="3"/>
      <c r="I28" s="3"/>
      <c r="J28" s="3"/>
      <c r="K28" s="4"/>
    </row>
    <row r="29" spans="1:11" x14ac:dyDescent="0.25">
      <c r="A29" s="10"/>
      <c r="B29" s="3"/>
      <c r="C29" s="3"/>
      <c r="D29" s="3"/>
      <c r="E29" s="3"/>
      <c r="F29" s="3"/>
      <c r="G29" s="3"/>
      <c r="H29" s="3"/>
      <c r="I29" s="3"/>
      <c r="J29" s="3"/>
      <c r="K29" s="4"/>
    </row>
    <row r="30" spans="1:11" x14ac:dyDescent="0.25">
      <c r="A30" s="10"/>
      <c r="B30" s="3"/>
      <c r="C30" s="3"/>
      <c r="D30" s="3"/>
      <c r="E30" s="3"/>
      <c r="F30" s="3"/>
      <c r="G30" s="3"/>
      <c r="H30" s="3"/>
      <c r="I30" s="3"/>
      <c r="J30" s="3"/>
      <c r="K30" s="4"/>
    </row>
    <row r="31" spans="1:11" ht="15.75" thickBot="1" x14ac:dyDescent="0.3">
      <c r="A31" s="11"/>
      <c r="B31" s="5"/>
      <c r="C31" s="5"/>
      <c r="D31" s="5"/>
      <c r="E31" s="5"/>
      <c r="F31" s="5"/>
      <c r="G31" s="5"/>
      <c r="H31" s="5"/>
      <c r="I31" s="5"/>
      <c r="J31" s="5"/>
      <c r="K31" s="6"/>
    </row>
  </sheetData>
  <mergeCells count="19">
    <mergeCell ref="G14:G16"/>
    <mergeCell ref="A8:K8"/>
    <mergeCell ref="A7:K7"/>
    <mergeCell ref="F11:G11"/>
    <mergeCell ref="H11:I11"/>
    <mergeCell ref="J11:K11"/>
    <mergeCell ref="A12:A16"/>
    <mergeCell ref="B12:B16"/>
    <mergeCell ref="C12:C16"/>
    <mergeCell ref="D12:D16"/>
    <mergeCell ref="E12:E16"/>
    <mergeCell ref="F14:F16"/>
    <mergeCell ref="A10:K10"/>
    <mergeCell ref="A6:K6"/>
    <mergeCell ref="A1:K1"/>
    <mergeCell ref="A2:K2"/>
    <mergeCell ref="A3:K3"/>
    <mergeCell ref="A4:K4"/>
    <mergeCell ref="A5:K5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8"/>
  <sheetViews>
    <sheetView workbookViewId="0">
      <selection activeCell="E16" sqref="E16"/>
    </sheetView>
  </sheetViews>
  <sheetFormatPr baseColWidth="10" defaultRowHeight="15" x14ac:dyDescent="0.25"/>
  <cols>
    <col min="1" max="1" width="12.7109375" customWidth="1"/>
    <col min="2" max="3" width="10.7109375" customWidth="1"/>
    <col min="4" max="4" width="25.7109375" customWidth="1"/>
    <col min="5" max="6" width="26.7109375" customWidth="1"/>
    <col min="7" max="8" width="14.7109375" customWidth="1"/>
  </cols>
  <sheetData>
    <row r="1" spans="1:8" ht="15.75" x14ac:dyDescent="0.25">
      <c r="A1" s="105" t="s">
        <v>0</v>
      </c>
      <c r="B1" s="105"/>
      <c r="C1" s="105"/>
      <c r="D1" s="105"/>
      <c r="E1" s="105"/>
      <c r="F1" s="105"/>
      <c r="G1" s="105"/>
      <c r="H1" s="105"/>
    </row>
    <row r="2" spans="1:8" ht="15.75" x14ac:dyDescent="0.25">
      <c r="A2" s="105" t="s">
        <v>1</v>
      </c>
      <c r="B2" s="105"/>
      <c r="C2" s="105"/>
      <c r="D2" s="105"/>
      <c r="E2" s="105"/>
      <c r="F2" s="105"/>
      <c r="G2" s="105"/>
      <c r="H2" s="105"/>
    </row>
    <row r="3" spans="1:8" ht="15.75" x14ac:dyDescent="0.25">
      <c r="A3" s="106" t="s">
        <v>2</v>
      </c>
      <c r="B3" s="106"/>
      <c r="C3" s="106"/>
      <c r="D3" s="106"/>
      <c r="E3" s="106"/>
      <c r="F3" s="106"/>
      <c r="G3" s="106"/>
      <c r="H3" s="106"/>
    </row>
    <row r="4" spans="1:8" ht="15.75" x14ac:dyDescent="0.25">
      <c r="A4" s="105" t="s">
        <v>3</v>
      </c>
      <c r="B4" s="105"/>
      <c r="C4" s="105"/>
      <c r="D4" s="105"/>
      <c r="E4" s="105"/>
      <c r="F4" s="105"/>
      <c r="G4" s="105"/>
      <c r="H4" s="105"/>
    </row>
    <row r="5" spans="1:8" ht="15.75" x14ac:dyDescent="0.25">
      <c r="A5" s="105" t="s">
        <v>4</v>
      </c>
      <c r="B5" s="105"/>
      <c r="C5" s="105"/>
      <c r="D5" s="105"/>
      <c r="E5" s="105"/>
      <c r="F5" s="105"/>
      <c r="G5" s="105"/>
      <c r="H5" s="105"/>
    </row>
    <row r="6" spans="1:8" ht="15.75" x14ac:dyDescent="0.25">
      <c r="A6" s="105" t="s">
        <v>5</v>
      </c>
      <c r="B6" s="105"/>
      <c r="C6" s="105"/>
      <c r="D6" s="105"/>
      <c r="E6" s="105"/>
      <c r="F6" s="105"/>
      <c r="G6" s="105"/>
      <c r="H6" s="105"/>
    </row>
    <row r="7" spans="1:8" ht="15.75" x14ac:dyDescent="0.25">
      <c r="A7" s="105" t="s">
        <v>6</v>
      </c>
      <c r="B7" s="105"/>
      <c r="C7" s="105"/>
      <c r="D7" s="105"/>
      <c r="E7" s="105"/>
      <c r="F7" s="105"/>
      <c r="G7" s="105"/>
      <c r="H7" s="105"/>
    </row>
    <row r="8" spans="1:8" ht="15.75" x14ac:dyDescent="0.25">
      <c r="A8" s="105" t="s">
        <v>93</v>
      </c>
      <c r="B8" s="105"/>
      <c r="C8" s="105"/>
      <c r="D8" s="105"/>
      <c r="E8" s="105"/>
      <c r="F8" s="105"/>
      <c r="G8" s="105"/>
      <c r="H8" s="105"/>
    </row>
    <row r="9" spans="1:8" ht="15.75" x14ac:dyDescent="0.25">
      <c r="A9" s="38"/>
      <c r="B9" s="38"/>
      <c r="C9" s="38"/>
      <c r="D9" s="38"/>
      <c r="E9" s="38"/>
      <c r="F9" s="38"/>
      <c r="G9" s="38"/>
      <c r="H9" s="38"/>
    </row>
    <row r="10" spans="1:8" ht="21" customHeight="1" thickBot="1" x14ac:dyDescent="0.4">
      <c r="A10" s="107" t="s">
        <v>114</v>
      </c>
      <c r="B10" s="107"/>
      <c r="C10" s="107"/>
      <c r="D10" s="107"/>
      <c r="E10" s="107"/>
      <c r="F10" s="107"/>
      <c r="G10" s="107"/>
      <c r="H10" s="107"/>
    </row>
    <row r="11" spans="1:8" ht="30.75" thickBot="1" x14ac:dyDescent="0.3">
      <c r="A11" s="45" t="s">
        <v>73</v>
      </c>
      <c r="B11" s="46" t="s">
        <v>74</v>
      </c>
      <c r="C11" s="46" t="s">
        <v>75</v>
      </c>
      <c r="D11" s="46" t="s">
        <v>76</v>
      </c>
      <c r="E11" s="46" t="s">
        <v>77</v>
      </c>
      <c r="F11" s="46" t="s">
        <v>105</v>
      </c>
      <c r="G11" s="46" t="s">
        <v>89</v>
      </c>
      <c r="H11" s="47" t="s">
        <v>106</v>
      </c>
    </row>
    <row r="12" spans="1:8" x14ac:dyDescent="0.25">
      <c r="A12" s="7" t="s">
        <v>87</v>
      </c>
      <c r="B12" s="8"/>
      <c r="C12" s="8"/>
      <c r="D12" s="8"/>
      <c r="E12" s="8"/>
      <c r="F12" s="8"/>
      <c r="G12" s="8"/>
      <c r="H12" s="9"/>
    </row>
    <row r="13" spans="1:8" x14ac:dyDescent="0.25">
      <c r="A13" s="10" t="s">
        <v>88</v>
      </c>
      <c r="B13" s="3"/>
      <c r="C13" s="3"/>
      <c r="D13" s="3"/>
      <c r="E13" s="3"/>
      <c r="F13" s="3"/>
      <c r="G13" s="3"/>
      <c r="H13" s="4"/>
    </row>
    <row r="14" spans="1:8" x14ac:dyDescent="0.25">
      <c r="A14" s="10"/>
      <c r="B14" s="3"/>
      <c r="C14" s="3"/>
      <c r="D14" s="3"/>
      <c r="E14" s="3"/>
      <c r="F14" s="3"/>
      <c r="G14" s="3"/>
      <c r="H14" s="4"/>
    </row>
    <row r="15" spans="1:8" x14ac:dyDescent="0.25">
      <c r="A15" s="10"/>
      <c r="B15" s="3"/>
      <c r="C15" s="3"/>
      <c r="D15" s="3"/>
      <c r="E15" s="3"/>
      <c r="F15" s="3"/>
      <c r="G15" s="3"/>
      <c r="H15" s="4"/>
    </row>
    <row r="16" spans="1:8" x14ac:dyDescent="0.25">
      <c r="A16" s="10"/>
      <c r="B16" s="3"/>
      <c r="C16" s="3"/>
      <c r="D16" s="3"/>
      <c r="E16" s="3"/>
      <c r="F16" s="3"/>
      <c r="G16" s="3"/>
      <c r="H16" s="4"/>
    </row>
    <row r="17" spans="1:8" x14ac:dyDescent="0.25">
      <c r="A17" s="10"/>
      <c r="B17" s="3"/>
      <c r="C17" s="3"/>
      <c r="D17" s="3"/>
      <c r="E17" s="3"/>
      <c r="F17" s="3"/>
      <c r="G17" s="3"/>
      <c r="H17" s="4"/>
    </row>
    <row r="18" spans="1:8" x14ac:dyDescent="0.25">
      <c r="A18" s="10"/>
      <c r="B18" s="3"/>
      <c r="C18" s="3"/>
      <c r="D18" s="3"/>
      <c r="E18" s="3"/>
      <c r="F18" s="3"/>
      <c r="G18" s="3"/>
      <c r="H18" s="4"/>
    </row>
    <row r="19" spans="1:8" x14ac:dyDescent="0.25">
      <c r="A19" s="10"/>
      <c r="B19" s="3"/>
      <c r="C19" s="3"/>
      <c r="D19" s="3"/>
      <c r="E19" s="3"/>
      <c r="F19" s="3"/>
      <c r="G19" s="3"/>
      <c r="H19" s="4"/>
    </row>
    <row r="20" spans="1:8" x14ac:dyDescent="0.25">
      <c r="A20" s="10"/>
      <c r="B20" s="3"/>
      <c r="C20" s="3"/>
      <c r="D20" s="3"/>
      <c r="E20" s="3"/>
      <c r="F20" s="3"/>
      <c r="G20" s="3"/>
      <c r="H20" s="4"/>
    </row>
    <row r="21" spans="1:8" x14ac:dyDescent="0.25">
      <c r="A21" s="10"/>
      <c r="B21" s="3"/>
      <c r="C21" s="3"/>
      <c r="D21" s="3"/>
      <c r="E21" s="3"/>
      <c r="F21" s="3"/>
      <c r="G21" s="3"/>
      <c r="H21" s="4"/>
    </row>
    <row r="22" spans="1:8" x14ac:dyDescent="0.25">
      <c r="A22" s="10"/>
      <c r="B22" s="3"/>
      <c r="C22" s="3"/>
      <c r="D22" s="3"/>
      <c r="E22" s="3"/>
      <c r="F22" s="3"/>
      <c r="G22" s="3"/>
      <c r="H22" s="4"/>
    </row>
    <row r="23" spans="1:8" x14ac:dyDescent="0.25">
      <c r="A23" s="10"/>
      <c r="B23" s="3"/>
      <c r="C23" s="3"/>
      <c r="D23" s="3"/>
      <c r="E23" s="3"/>
      <c r="F23" s="3"/>
      <c r="G23" s="3"/>
      <c r="H23" s="4"/>
    </row>
    <row r="24" spans="1:8" x14ac:dyDescent="0.25">
      <c r="A24" s="10"/>
      <c r="B24" s="3"/>
      <c r="C24" s="3"/>
      <c r="D24" s="3"/>
      <c r="E24" s="3"/>
      <c r="F24" s="3"/>
      <c r="G24" s="3"/>
      <c r="H24" s="4"/>
    </row>
    <row r="25" spans="1:8" x14ac:dyDescent="0.25">
      <c r="A25" s="10"/>
      <c r="B25" s="3"/>
      <c r="C25" s="3"/>
      <c r="D25" s="3"/>
      <c r="E25" s="3"/>
      <c r="F25" s="3"/>
      <c r="G25" s="3"/>
      <c r="H25" s="4"/>
    </row>
    <row r="26" spans="1:8" x14ac:dyDescent="0.25">
      <c r="A26" s="10"/>
      <c r="B26" s="3"/>
      <c r="C26" s="3"/>
      <c r="D26" s="3"/>
      <c r="E26" s="3"/>
      <c r="F26" s="3"/>
      <c r="G26" s="3"/>
      <c r="H26" s="4"/>
    </row>
    <row r="27" spans="1:8" x14ac:dyDescent="0.25">
      <c r="A27" s="10"/>
      <c r="B27" s="3"/>
      <c r="C27" s="3"/>
      <c r="D27" s="3"/>
      <c r="E27" s="3"/>
      <c r="F27" s="3"/>
      <c r="G27" s="3"/>
      <c r="H27" s="4"/>
    </row>
    <row r="28" spans="1:8" x14ac:dyDescent="0.25">
      <c r="A28" s="10"/>
      <c r="B28" s="3"/>
      <c r="C28" s="3"/>
      <c r="D28" s="3"/>
      <c r="E28" s="3"/>
      <c r="F28" s="3"/>
      <c r="G28" s="3"/>
      <c r="H28" s="4"/>
    </row>
    <row r="29" spans="1:8" x14ac:dyDescent="0.25">
      <c r="A29" s="10"/>
      <c r="B29" s="3"/>
      <c r="C29" s="3"/>
      <c r="D29" s="3"/>
      <c r="E29" s="3"/>
      <c r="F29" s="3"/>
      <c r="G29" s="3"/>
      <c r="H29" s="4"/>
    </row>
    <row r="30" spans="1:8" x14ac:dyDescent="0.25">
      <c r="A30" s="10"/>
      <c r="B30" s="3"/>
      <c r="C30" s="3"/>
      <c r="D30" s="3"/>
      <c r="E30" s="3"/>
      <c r="F30" s="3"/>
      <c r="G30" s="3"/>
      <c r="H30" s="4"/>
    </row>
    <row r="31" spans="1:8" x14ac:dyDescent="0.25">
      <c r="A31" s="10"/>
      <c r="B31" s="3"/>
      <c r="C31" s="3"/>
      <c r="D31" s="3"/>
      <c r="E31" s="3"/>
      <c r="F31" s="3"/>
      <c r="G31" s="3"/>
      <c r="H31" s="4"/>
    </row>
    <row r="32" spans="1:8" x14ac:dyDescent="0.25">
      <c r="A32" s="10"/>
      <c r="B32" s="3"/>
      <c r="C32" s="3"/>
      <c r="D32" s="3"/>
      <c r="E32" s="3"/>
      <c r="F32" s="3"/>
      <c r="G32" s="3"/>
      <c r="H32" s="4"/>
    </row>
    <row r="33" spans="1:8" x14ac:dyDescent="0.25">
      <c r="A33" s="10"/>
      <c r="B33" s="3"/>
      <c r="C33" s="3"/>
      <c r="D33" s="3"/>
      <c r="E33" s="3"/>
      <c r="F33" s="3"/>
      <c r="G33" s="3"/>
      <c r="H33" s="4"/>
    </row>
    <row r="34" spans="1:8" x14ac:dyDescent="0.25">
      <c r="A34" s="10"/>
      <c r="B34" s="3"/>
      <c r="C34" s="3"/>
      <c r="D34" s="3"/>
      <c r="E34" s="3"/>
      <c r="F34" s="3"/>
      <c r="G34" s="3"/>
      <c r="H34" s="4"/>
    </row>
    <row r="35" spans="1:8" x14ac:dyDescent="0.25">
      <c r="A35" s="10"/>
      <c r="B35" s="3"/>
      <c r="C35" s="3"/>
      <c r="D35" s="3"/>
      <c r="E35" s="3"/>
      <c r="F35" s="3"/>
      <c r="G35" s="3"/>
      <c r="H35" s="4"/>
    </row>
    <row r="36" spans="1:8" ht="15.75" thickBot="1" x14ac:dyDescent="0.3">
      <c r="A36" s="11"/>
      <c r="B36" s="5"/>
      <c r="C36" s="5"/>
      <c r="D36" s="5"/>
      <c r="E36" s="5"/>
      <c r="F36" s="5"/>
      <c r="G36" s="5"/>
      <c r="H36" s="6"/>
    </row>
    <row r="38" spans="1:8" x14ac:dyDescent="0.25">
      <c r="A38" t="s">
        <v>78</v>
      </c>
    </row>
  </sheetData>
  <mergeCells count="9">
    <mergeCell ref="A10:H10"/>
    <mergeCell ref="A7:H7"/>
    <mergeCell ref="A8:H8"/>
    <mergeCell ref="A1:H1"/>
    <mergeCell ref="A2:H2"/>
    <mergeCell ref="A3:H3"/>
    <mergeCell ref="A4:H4"/>
    <mergeCell ref="A5:H5"/>
    <mergeCell ref="A6:H6"/>
  </mergeCells>
  <printOptions horizontalCentered="1"/>
  <pageMargins left="0.19685039370078741" right="0.19685039370078741" top="0.39370078740157483" bottom="0.39370078740157483" header="0.31496062992125984" footer="0.31496062992125984"/>
  <pageSetup paperSize="2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0"/>
  <sheetViews>
    <sheetView zoomScaleNormal="100" workbookViewId="0">
      <selection activeCell="A11" sqref="A11"/>
    </sheetView>
  </sheetViews>
  <sheetFormatPr baseColWidth="10" defaultRowHeight="15" x14ac:dyDescent="0.25"/>
  <cols>
    <col min="1" max="1" width="5.5703125" customWidth="1"/>
    <col min="2" max="3" width="40.7109375" customWidth="1"/>
    <col min="4" max="4" width="26.7109375" customWidth="1"/>
    <col min="5" max="5" width="14.7109375" customWidth="1"/>
  </cols>
  <sheetData>
    <row r="1" spans="1:5" ht="15.75" x14ac:dyDescent="0.25">
      <c r="A1" s="127" t="s">
        <v>0</v>
      </c>
      <c r="B1" s="127"/>
      <c r="C1" s="127"/>
      <c r="D1" s="127"/>
      <c r="E1" s="127"/>
    </row>
    <row r="2" spans="1:5" ht="15.75" x14ac:dyDescent="0.25">
      <c r="A2" s="127" t="s">
        <v>1</v>
      </c>
      <c r="B2" s="127"/>
      <c r="C2" s="127"/>
      <c r="D2" s="127"/>
      <c r="E2" s="127"/>
    </row>
    <row r="3" spans="1:5" ht="15.75" x14ac:dyDescent="0.25">
      <c r="A3" s="128" t="s">
        <v>2</v>
      </c>
      <c r="B3" s="128"/>
      <c r="C3" s="128"/>
      <c r="D3" s="128"/>
      <c r="E3" s="128"/>
    </row>
    <row r="4" spans="1:5" ht="15.75" x14ac:dyDescent="0.25">
      <c r="A4" s="127" t="s">
        <v>3</v>
      </c>
      <c r="B4" s="127"/>
      <c r="C4" s="127"/>
      <c r="D4" s="127"/>
      <c r="E4" s="127"/>
    </row>
    <row r="5" spans="1:5" ht="15.75" x14ac:dyDescent="0.25">
      <c r="A5" s="127" t="s">
        <v>4</v>
      </c>
      <c r="B5" s="127"/>
      <c r="C5" s="127"/>
      <c r="D5" s="127"/>
      <c r="E5" s="127"/>
    </row>
    <row r="6" spans="1:5" ht="15.75" x14ac:dyDescent="0.25">
      <c r="A6" s="127" t="s">
        <v>5</v>
      </c>
      <c r="B6" s="127"/>
      <c r="C6" s="127"/>
      <c r="D6" s="127"/>
      <c r="E6" s="127"/>
    </row>
    <row r="7" spans="1:5" ht="15.75" x14ac:dyDescent="0.25">
      <c r="A7" s="127" t="s">
        <v>6</v>
      </c>
      <c r="B7" s="127"/>
      <c r="C7" s="127"/>
      <c r="D7" s="127"/>
      <c r="E7" s="127"/>
    </row>
    <row r="8" spans="1:5" ht="15.75" x14ac:dyDescent="0.25">
      <c r="A8" s="127" t="s">
        <v>93</v>
      </c>
      <c r="B8" s="127"/>
      <c r="C8" s="127"/>
      <c r="D8" s="127"/>
      <c r="E8" s="127"/>
    </row>
    <row r="9" spans="1:5" ht="15.75" x14ac:dyDescent="0.25">
      <c r="A9" s="38"/>
      <c r="B9" s="38"/>
      <c r="C9" s="38"/>
      <c r="D9" s="38"/>
      <c r="E9" s="38"/>
    </row>
    <row r="10" spans="1:5" ht="21" customHeight="1" thickBot="1" x14ac:dyDescent="0.4">
      <c r="A10" s="107" t="s">
        <v>115</v>
      </c>
      <c r="B10" s="107"/>
      <c r="C10" s="107"/>
      <c r="D10" s="107"/>
      <c r="E10" s="107"/>
    </row>
    <row r="11" spans="1:5" ht="24" customHeight="1" x14ac:dyDescent="0.25">
      <c r="A11" s="48" t="s">
        <v>27</v>
      </c>
      <c r="B11" s="40" t="s">
        <v>28</v>
      </c>
      <c r="C11" s="40" t="s">
        <v>90</v>
      </c>
      <c r="D11" s="40" t="s">
        <v>29</v>
      </c>
      <c r="E11" s="41" t="s">
        <v>30</v>
      </c>
    </row>
    <row r="12" spans="1:5" x14ac:dyDescent="0.25">
      <c r="A12" s="13"/>
      <c r="B12" s="12"/>
      <c r="C12" s="12"/>
      <c r="D12" s="12"/>
      <c r="E12" s="14"/>
    </row>
    <row r="13" spans="1:5" x14ac:dyDescent="0.25">
      <c r="A13" s="18"/>
      <c r="B13" s="19"/>
      <c r="C13" s="19"/>
      <c r="D13" s="19"/>
      <c r="E13" s="20"/>
    </row>
    <row r="14" spans="1:5" x14ac:dyDescent="0.25">
      <c r="A14" s="18"/>
      <c r="B14" s="19"/>
      <c r="C14" s="19"/>
      <c r="D14" s="19"/>
      <c r="E14" s="20"/>
    </row>
    <row r="15" spans="1:5" x14ac:dyDescent="0.25">
      <c r="A15" s="18"/>
      <c r="B15" s="19"/>
      <c r="C15" s="19"/>
      <c r="D15" s="19"/>
      <c r="E15" s="20"/>
    </row>
    <row r="16" spans="1:5" x14ac:dyDescent="0.25">
      <c r="A16" s="18"/>
      <c r="B16" s="19"/>
      <c r="C16" s="19"/>
      <c r="D16" s="19"/>
      <c r="E16" s="20"/>
    </row>
    <row r="17" spans="1:5" x14ac:dyDescent="0.25">
      <c r="A17" s="18"/>
      <c r="B17" s="19"/>
      <c r="C17" s="19"/>
      <c r="D17" s="19"/>
      <c r="E17" s="20"/>
    </row>
    <row r="18" spans="1:5" x14ac:dyDescent="0.25">
      <c r="A18" s="18"/>
      <c r="B18" s="19"/>
      <c r="C18" s="19"/>
      <c r="D18" s="19"/>
      <c r="E18" s="20"/>
    </row>
    <row r="19" spans="1:5" x14ac:dyDescent="0.25">
      <c r="A19" s="18"/>
      <c r="B19" s="19"/>
      <c r="C19" s="19"/>
      <c r="D19" s="19"/>
      <c r="E19" s="20"/>
    </row>
    <row r="20" spans="1:5" ht="15.75" thickBot="1" x14ac:dyDescent="0.3">
      <c r="A20" s="15"/>
      <c r="B20" s="16"/>
      <c r="C20" s="16"/>
      <c r="D20" s="16"/>
      <c r="E20" s="17"/>
    </row>
  </sheetData>
  <mergeCells count="9">
    <mergeCell ref="A10:E10"/>
    <mergeCell ref="A6:E6"/>
    <mergeCell ref="A7:E7"/>
    <mergeCell ref="A8:E8"/>
    <mergeCell ref="A1:E1"/>
    <mergeCell ref="A2:E2"/>
    <mergeCell ref="A3:E3"/>
    <mergeCell ref="A4:E4"/>
    <mergeCell ref="A5:E5"/>
  </mergeCells>
  <printOptions horizontalCentered="1"/>
  <pageMargins left="0.19685039370078741" right="0.19685039370078741" top="0.39370078740157483" bottom="0.39370078740157483" header="0.31496062992125984" footer="0.31496062992125984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7"/>
  <sheetViews>
    <sheetView zoomScaleNormal="100" workbookViewId="0">
      <selection activeCell="C35" sqref="C35"/>
    </sheetView>
  </sheetViews>
  <sheetFormatPr baseColWidth="10" defaultRowHeight="15" x14ac:dyDescent="0.25"/>
  <cols>
    <col min="1" max="1" width="5.5703125" customWidth="1"/>
    <col min="2" max="2" width="36.5703125" customWidth="1"/>
    <col min="3" max="3" width="32.7109375" customWidth="1"/>
    <col min="4" max="4" width="25.42578125" customWidth="1"/>
  </cols>
  <sheetData>
    <row r="1" spans="1:4" ht="15.75" x14ac:dyDescent="0.25">
      <c r="A1" s="127" t="s">
        <v>0</v>
      </c>
      <c r="B1" s="127"/>
      <c r="C1" s="127"/>
      <c r="D1" s="127"/>
    </row>
    <row r="2" spans="1:4" ht="15.75" x14ac:dyDescent="0.25">
      <c r="A2" s="127" t="s">
        <v>1</v>
      </c>
      <c r="B2" s="127"/>
      <c r="C2" s="127"/>
      <c r="D2" s="127"/>
    </row>
    <row r="3" spans="1:4" ht="15.75" x14ac:dyDescent="0.25">
      <c r="A3" s="128" t="s">
        <v>2</v>
      </c>
      <c r="B3" s="128"/>
      <c r="C3" s="128"/>
      <c r="D3" s="128"/>
    </row>
    <row r="4" spans="1:4" ht="15.75" x14ac:dyDescent="0.25">
      <c r="A4" s="127" t="s">
        <v>3</v>
      </c>
      <c r="B4" s="127"/>
      <c r="C4" s="127"/>
      <c r="D4" s="127"/>
    </row>
    <row r="5" spans="1:4" ht="15.75" x14ac:dyDescent="0.25">
      <c r="A5" s="127" t="s">
        <v>4</v>
      </c>
      <c r="B5" s="127"/>
      <c r="C5" s="127"/>
      <c r="D5" s="127"/>
    </row>
    <row r="6" spans="1:4" ht="15.75" x14ac:dyDescent="0.25">
      <c r="A6" s="127" t="s">
        <v>5</v>
      </c>
      <c r="B6" s="127"/>
      <c r="C6" s="127"/>
      <c r="D6" s="127"/>
    </row>
    <row r="7" spans="1:4" ht="15.75" x14ac:dyDescent="0.25">
      <c r="A7" s="127" t="s">
        <v>6</v>
      </c>
      <c r="B7" s="127"/>
      <c r="C7" s="127"/>
      <c r="D7" s="127"/>
    </row>
    <row r="8" spans="1:4" ht="15.75" x14ac:dyDescent="0.25">
      <c r="A8" s="127" t="s">
        <v>93</v>
      </c>
      <c r="B8" s="127"/>
      <c r="C8" s="127"/>
      <c r="D8" s="127"/>
    </row>
    <row r="9" spans="1:4" ht="15.75" x14ac:dyDescent="0.25">
      <c r="A9" s="39"/>
      <c r="B9" s="39"/>
      <c r="C9" s="39"/>
      <c r="D9" s="39"/>
    </row>
    <row r="10" spans="1:4" ht="18.75" x14ac:dyDescent="0.3">
      <c r="A10" s="130" t="s">
        <v>116</v>
      </c>
      <c r="B10" s="130"/>
      <c r="C10" s="130"/>
      <c r="D10" s="130"/>
    </row>
    <row r="11" spans="1:4" ht="15.75" x14ac:dyDescent="0.25">
      <c r="A11" s="39"/>
      <c r="B11" s="39"/>
      <c r="C11" s="39"/>
      <c r="D11" s="39"/>
    </row>
    <row r="12" spans="1:4" ht="16.5" thickBot="1" x14ac:dyDescent="0.3">
      <c r="A12" s="129" t="s">
        <v>33</v>
      </c>
      <c r="B12" s="129"/>
      <c r="C12" s="129"/>
      <c r="D12" s="129"/>
    </row>
    <row r="13" spans="1:4" ht="24" customHeight="1" thickBot="1" x14ac:dyDescent="0.3">
      <c r="A13" s="24" t="s">
        <v>27</v>
      </c>
      <c r="B13" s="25" t="s">
        <v>31</v>
      </c>
      <c r="C13" s="25" t="s">
        <v>32</v>
      </c>
      <c r="D13" s="25" t="s">
        <v>30</v>
      </c>
    </row>
    <row r="14" spans="1:4" x14ac:dyDescent="0.25">
      <c r="A14" s="21"/>
      <c r="B14" s="22"/>
      <c r="C14" s="22"/>
      <c r="D14" s="23"/>
    </row>
    <row r="15" spans="1:4" x14ac:dyDescent="0.25">
      <c r="A15" s="18"/>
      <c r="B15" s="19"/>
      <c r="C15" s="19"/>
      <c r="D15" s="20"/>
    </row>
    <row r="16" spans="1:4" x14ac:dyDescent="0.25">
      <c r="A16" s="18"/>
      <c r="B16" s="19"/>
      <c r="C16" s="19"/>
      <c r="D16" s="20"/>
    </row>
    <row r="17" spans="1:4" x14ac:dyDescent="0.25">
      <c r="A17" s="18"/>
      <c r="B17" s="19"/>
      <c r="C17" s="19"/>
      <c r="D17" s="20"/>
    </row>
    <row r="18" spans="1:4" x14ac:dyDescent="0.25">
      <c r="A18" s="18"/>
      <c r="B18" s="19"/>
      <c r="C18" s="19"/>
      <c r="D18" s="20"/>
    </row>
    <row r="19" spans="1:4" ht="15.75" thickBot="1" x14ac:dyDescent="0.3">
      <c r="A19" s="15"/>
      <c r="B19" s="16"/>
      <c r="C19" s="16"/>
      <c r="D19" s="17"/>
    </row>
    <row r="21" spans="1:4" ht="16.5" thickBot="1" x14ac:dyDescent="0.3">
      <c r="A21" s="129" t="s">
        <v>34</v>
      </c>
      <c r="B21" s="129"/>
      <c r="C21" s="129"/>
      <c r="D21" s="129"/>
    </row>
    <row r="22" spans="1:4" ht="24" customHeight="1" thickBot="1" x14ac:dyDescent="0.3">
      <c r="A22" s="24" t="s">
        <v>27</v>
      </c>
      <c r="B22" s="25" t="s">
        <v>31</v>
      </c>
      <c r="C22" s="25" t="s">
        <v>32</v>
      </c>
      <c r="D22" s="25" t="s">
        <v>30</v>
      </c>
    </row>
    <row r="23" spans="1:4" x14ac:dyDescent="0.25">
      <c r="A23" s="21"/>
      <c r="B23" s="22"/>
      <c r="C23" s="22"/>
      <c r="D23" s="23"/>
    </row>
    <row r="24" spans="1:4" x14ac:dyDescent="0.25">
      <c r="A24" s="18"/>
      <c r="B24" s="19"/>
      <c r="C24" s="19"/>
      <c r="D24" s="20"/>
    </row>
    <row r="25" spans="1:4" x14ac:dyDescent="0.25">
      <c r="A25" s="18"/>
      <c r="B25" s="19"/>
      <c r="C25" s="19"/>
      <c r="D25" s="20"/>
    </row>
    <row r="26" spans="1:4" x14ac:dyDescent="0.25">
      <c r="A26" s="18"/>
      <c r="B26" s="19"/>
      <c r="C26" s="19"/>
      <c r="D26" s="20"/>
    </row>
    <row r="27" spans="1:4" x14ac:dyDescent="0.25">
      <c r="A27" s="18"/>
      <c r="B27" s="19"/>
      <c r="C27" s="19"/>
      <c r="D27" s="20"/>
    </row>
    <row r="28" spans="1:4" ht="15.75" thickBot="1" x14ac:dyDescent="0.3">
      <c r="A28" s="15"/>
      <c r="B28" s="16"/>
      <c r="C28" s="16"/>
      <c r="D28" s="17"/>
    </row>
    <row r="30" spans="1:4" ht="16.5" thickBot="1" x14ac:dyDescent="0.3">
      <c r="A30" s="129" t="s">
        <v>35</v>
      </c>
      <c r="B30" s="129"/>
      <c r="C30" s="129"/>
      <c r="D30" s="129"/>
    </row>
    <row r="31" spans="1:4" ht="24" customHeight="1" thickBot="1" x14ac:dyDescent="0.3">
      <c r="A31" s="24" t="s">
        <v>27</v>
      </c>
      <c r="B31" s="25" t="s">
        <v>31</v>
      </c>
      <c r="C31" s="25" t="s">
        <v>32</v>
      </c>
      <c r="D31" s="25" t="s">
        <v>30</v>
      </c>
    </row>
    <row r="32" spans="1:4" x14ac:dyDescent="0.25">
      <c r="A32" s="21"/>
      <c r="B32" s="22"/>
      <c r="C32" s="22"/>
      <c r="D32" s="23"/>
    </row>
    <row r="33" spans="1:4" x14ac:dyDescent="0.25">
      <c r="A33" s="18"/>
      <c r="B33" s="19"/>
      <c r="C33" s="19"/>
      <c r="D33" s="20"/>
    </row>
    <row r="34" spans="1:4" x14ac:dyDescent="0.25">
      <c r="A34" s="18"/>
      <c r="B34" s="19"/>
      <c r="C34" s="19"/>
      <c r="D34" s="20"/>
    </row>
    <row r="35" spans="1:4" x14ac:dyDescent="0.25">
      <c r="A35" s="18"/>
      <c r="B35" s="19"/>
      <c r="C35" s="19"/>
      <c r="D35" s="20"/>
    </row>
    <row r="36" spans="1:4" x14ac:dyDescent="0.25">
      <c r="A36" s="18"/>
      <c r="B36" s="19"/>
      <c r="C36" s="19"/>
      <c r="D36" s="20"/>
    </row>
    <row r="37" spans="1:4" ht="15.75" thickBot="1" x14ac:dyDescent="0.3">
      <c r="A37" s="15"/>
      <c r="B37" s="16"/>
      <c r="C37" s="16"/>
      <c r="D37" s="17"/>
    </row>
  </sheetData>
  <mergeCells count="12">
    <mergeCell ref="A21:D21"/>
    <mergeCell ref="A30:D30"/>
    <mergeCell ref="A12:D12"/>
    <mergeCell ref="A1:D1"/>
    <mergeCell ref="A2:D2"/>
    <mergeCell ref="A3:D3"/>
    <mergeCell ref="A4:D4"/>
    <mergeCell ref="A5:D5"/>
    <mergeCell ref="A6:D6"/>
    <mergeCell ref="A7:D7"/>
    <mergeCell ref="A8:D8"/>
    <mergeCell ref="A10:D10"/>
  </mergeCells>
  <printOptions horizontalCentered="1"/>
  <pageMargins left="0.19685039370078741" right="0.19685039370078741" top="0.39370078740157483" bottom="0.39370078740157483" header="0.31496062992125984" footer="0.31496062992125984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7"/>
  <sheetViews>
    <sheetView zoomScaleNormal="100" workbookViewId="0">
      <selection activeCell="B13" sqref="B13"/>
    </sheetView>
  </sheetViews>
  <sheetFormatPr baseColWidth="10" defaultRowHeight="15" x14ac:dyDescent="0.25"/>
  <cols>
    <col min="1" max="1" width="4.7109375" bestFit="1" customWidth="1"/>
    <col min="2" max="2" width="40.7109375" customWidth="1"/>
    <col min="3" max="4" width="26.7109375" customWidth="1"/>
  </cols>
  <sheetData>
    <row r="1" spans="1:4" ht="15.75" x14ac:dyDescent="0.25">
      <c r="A1" s="127" t="s">
        <v>0</v>
      </c>
      <c r="B1" s="127"/>
      <c r="C1" s="127"/>
      <c r="D1" s="127"/>
    </row>
    <row r="2" spans="1:4" ht="15.75" x14ac:dyDescent="0.25">
      <c r="A2" s="127" t="s">
        <v>1</v>
      </c>
      <c r="B2" s="127"/>
      <c r="C2" s="127"/>
      <c r="D2" s="127"/>
    </row>
    <row r="3" spans="1:4" ht="15.75" x14ac:dyDescent="0.25">
      <c r="A3" s="128" t="s">
        <v>2</v>
      </c>
      <c r="B3" s="128"/>
      <c r="C3" s="128"/>
      <c r="D3" s="128"/>
    </row>
    <row r="4" spans="1:4" ht="15.75" x14ac:dyDescent="0.25">
      <c r="A4" s="127" t="s">
        <v>3</v>
      </c>
      <c r="B4" s="127"/>
      <c r="C4" s="127"/>
      <c r="D4" s="127"/>
    </row>
    <row r="5" spans="1:4" ht="15.75" x14ac:dyDescent="0.25">
      <c r="A5" s="127" t="s">
        <v>4</v>
      </c>
      <c r="B5" s="127"/>
      <c r="C5" s="127"/>
      <c r="D5" s="127"/>
    </row>
    <row r="6" spans="1:4" ht="15.75" x14ac:dyDescent="0.25">
      <c r="A6" s="127" t="s">
        <v>5</v>
      </c>
      <c r="B6" s="127"/>
      <c r="C6" s="127"/>
      <c r="D6" s="127"/>
    </row>
    <row r="7" spans="1:4" ht="15.75" x14ac:dyDescent="0.25">
      <c r="A7" s="127" t="s">
        <v>6</v>
      </c>
      <c r="B7" s="127"/>
      <c r="C7" s="127"/>
      <c r="D7" s="127"/>
    </row>
    <row r="8" spans="1:4" ht="15.75" x14ac:dyDescent="0.25">
      <c r="A8" s="127" t="s">
        <v>93</v>
      </c>
      <c r="B8" s="127"/>
      <c r="C8" s="127"/>
      <c r="D8" s="127"/>
    </row>
    <row r="9" spans="1:4" ht="15.75" x14ac:dyDescent="0.25">
      <c r="A9" s="38"/>
      <c r="B9" s="38"/>
      <c r="C9" s="38"/>
      <c r="D9" s="38"/>
    </row>
    <row r="10" spans="1:4" ht="21" customHeight="1" thickBot="1" x14ac:dyDescent="0.4">
      <c r="A10" s="107" t="s">
        <v>117</v>
      </c>
      <c r="B10" s="107"/>
      <c r="C10" s="107"/>
      <c r="D10" s="107"/>
    </row>
    <row r="11" spans="1:4" ht="32.25" thickBot="1" x14ac:dyDescent="0.3">
      <c r="A11" s="24" t="s">
        <v>53</v>
      </c>
      <c r="B11" s="24" t="s">
        <v>36</v>
      </c>
      <c r="C11" s="24" t="s">
        <v>37</v>
      </c>
      <c r="D11" s="24" t="s">
        <v>38</v>
      </c>
    </row>
    <row r="12" spans="1:4" x14ac:dyDescent="0.25">
      <c r="A12" s="21"/>
      <c r="B12" s="22"/>
      <c r="C12" s="22"/>
      <c r="D12" s="23"/>
    </row>
    <row r="13" spans="1:4" x14ac:dyDescent="0.25">
      <c r="A13" s="18"/>
      <c r="B13" s="19"/>
      <c r="C13" s="19"/>
      <c r="D13" s="20"/>
    </row>
    <row r="14" spans="1:4" x14ac:dyDescent="0.25">
      <c r="A14" s="18"/>
      <c r="B14" s="19"/>
      <c r="C14" s="19"/>
      <c r="D14" s="20"/>
    </row>
    <row r="15" spans="1:4" x14ac:dyDescent="0.25">
      <c r="A15" s="18"/>
      <c r="B15" s="19"/>
      <c r="C15" s="19"/>
      <c r="D15" s="20"/>
    </row>
    <row r="16" spans="1:4" x14ac:dyDescent="0.25">
      <c r="A16" s="18"/>
      <c r="B16" s="19"/>
      <c r="C16" s="19"/>
      <c r="D16" s="20"/>
    </row>
    <row r="17" spans="1:4" ht="15.75" thickBot="1" x14ac:dyDescent="0.3">
      <c r="A17" s="15"/>
      <c r="B17" s="16"/>
      <c r="C17" s="16"/>
      <c r="D17" s="17"/>
    </row>
  </sheetData>
  <mergeCells count="9">
    <mergeCell ref="A10:D10"/>
    <mergeCell ref="A8:D8"/>
    <mergeCell ref="A7:D7"/>
    <mergeCell ref="A1:D1"/>
    <mergeCell ref="A2:D2"/>
    <mergeCell ref="A3:D3"/>
    <mergeCell ref="A4:D4"/>
    <mergeCell ref="A5:D5"/>
    <mergeCell ref="A6:D6"/>
  </mergeCells>
  <printOptions horizontalCentered="1"/>
  <pageMargins left="0.19685039370078741" right="0.19685039370078741" top="0.39370078740157483" bottom="0.3937007874015748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</vt:i4>
      </vt:variant>
    </vt:vector>
  </HeadingPairs>
  <TitlesOfParts>
    <vt:vector size="15" baseType="lpstr">
      <vt:lpstr>N2</vt:lpstr>
      <vt:lpstr>N3</vt:lpstr>
      <vt:lpstr>N4</vt:lpstr>
      <vt:lpstr>N10</vt:lpstr>
      <vt:lpstr>N11</vt:lpstr>
      <vt:lpstr>N12</vt:lpstr>
      <vt:lpstr>N14</vt:lpstr>
      <vt:lpstr>N15</vt:lpstr>
      <vt:lpstr>N17</vt:lpstr>
      <vt:lpstr>N18</vt:lpstr>
      <vt:lpstr>N19</vt:lpstr>
      <vt:lpstr>N20</vt:lpstr>
      <vt:lpstr>N22</vt:lpstr>
      <vt:lpstr>'N4'!Área_de_impresión</vt:lpstr>
      <vt:lpstr>'N4'!Títulos_a_imprimir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Francisco Rodas</cp:lastModifiedBy>
  <cp:lastPrinted>2024-10-17T00:45:43Z</cp:lastPrinted>
  <dcterms:created xsi:type="dcterms:W3CDTF">2017-12-05T18:01:17Z</dcterms:created>
  <dcterms:modified xsi:type="dcterms:W3CDTF">2024-11-07T00:10:02Z</dcterms:modified>
</cp:coreProperties>
</file>